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3020" windowHeight="736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>'[5]Sheet3'!$A$3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'2'!$B$1:$F$23</definedName>
    <definedName name="_xlnm.Print_Area" localSheetId="3">'4'!$A$1:$E$15</definedName>
    <definedName name="_xlnm.Print_Area" localSheetId="4">'5'!$A$1:$E$31</definedName>
    <definedName name="олд" localSheetId="2">'[3]Sheet1 (3)'!#REF!</definedName>
    <definedName name="олд" localSheetId="3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'[6]Sheet3'!$A$2</definedName>
    <definedName name="ц" localSheetId="2">'[6]Sheet3'!$A$2</definedName>
    <definedName name="ц" localSheetId="3">'[6]Sheet3'!$A$2</definedName>
    <definedName name="ц">'[7]Sheet3'!$A$2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<sst xmlns="http://schemas.openxmlformats.org/spreadsheetml/2006/main" count="229" uniqueCount="157">
  <si>
    <t>Показник</t>
  </si>
  <si>
    <t>зміна значення</t>
  </si>
  <si>
    <t>%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</si>
  <si>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</si>
  <si>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</si>
  <si>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</si>
  <si>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</si>
  <si>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</si>
  <si>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</si>
  <si>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</si>
  <si>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</si>
  <si>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</si>
  <si>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</si>
  <si>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</si>
  <si>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</si>
  <si>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</si>
  <si>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</si>
  <si>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</si>
  <si>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</si>
  <si>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</si>
  <si>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</si>
  <si>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</si>
  <si>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</si>
  <si>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</si>
  <si>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</si>
  <si>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</si>
  <si>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</si>
  <si>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</si>
  <si>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</si>
  <si>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</si>
  <si>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</si>
  <si>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</si>
  <si>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</si>
  <si>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</si>
  <si>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</si>
  <si>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</si>
  <si>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</si>
  <si>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</si>
  <si>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</si>
  <si>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</si>
  <si>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</si>
  <si>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</si>
  <si>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</si>
  <si>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</si>
  <si>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</si>
  <si>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</si>
  <si>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</si>
  <si>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</si>
  <si>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</si>
  <si>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</si>
  <si>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</si>
  <si>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</si>
  <si>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</si>
  <si>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</si>
  <si>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</si>
  <si>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</si>
  <si>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</si>
  <si>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</si>
  <si>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</si>
  <si>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</si>
  <si>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</si>
  <si>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</si>
  <si>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</si>
  <si>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</si>
  <si>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</si>
  <si>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</si>
  <si>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</si>
  <si>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</si>
  <si>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</si>
  <si>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</si>
  <si>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+ (-)                            осіб</t>
  </si>
  <si>
    <t xml:space="preserve"> + (-)                       осіб</t>
  </si>
  <si>
    <t xml:space="preserve">Надання послуг службою зайнятості Івано-Франківської області </t>
  </si>
  <si>
    <t>-</t>
  </si>
  <si>
    <t>Чисельність осіб, які брали участь у громадських  та інших роботах тимчасового характеру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</si>
  <si>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</si>
  <si>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</si>
  <si>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</si>
  <si>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</si>
  <si>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</si>
  <si>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</si>
  <si>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15. Середній розмір заробітної плати у вакансіях, грн.</t>
  </si>
  <si>
    <t>1. Мали статус безробітного, осіб</t>
  </si>
  <si>
    <t>2. Всього отримали роботу (у т.ч. до набуття статусу безробітного), осіб</t>
  </si>
  <si>
    <t xml:space="preserve">   2.1. Працевлаштовано до набуття статусу, осіб</t>
  </si>
  <si>
    <t xml:space="preserve">  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</si>
  <si>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</si>
  <si>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 3.1. з них в ЦПТО,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</si>
  <si>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</si>
  <si>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</si>
  <si>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</si>
  <si>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8. Кількість роботодавців, які надали інформацію про вакансії,  одиниць</t>
  </si>
  <si>
    <t>9. Кількість вакансій, одиниць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</si>
  <si>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</si>
  <si>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</si>
  <si>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</si>
  <si>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одиниць</t>
  </si>
  <si>
    <t>м. Яремче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</si>
  <si>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</si>
  <si>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</si>
  <si>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різниця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</si>
  <si>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</si>
  <si>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за формою 3-ПН</t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</si>
  <si>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</si>
  <si>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Станом на дату</t>
  </si>
  <si>
    <t>Інформація щодо запланованого масового вивільнення працівників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</si>
  <si>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</si>
  <si>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</si>
  <si>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</si>
  <si>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</si>
  <si>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</rPr>
      <t>осіб</t>
    </r>
  </si>
  <si>
    <r>
      <t>Питома вага працевлаштованих до набуття статусу безробітного,</t>
    </r>
    <r>
      <rPr>
        <i/>
        <sz val="12"/>
        <rFont val="Times New Roman"/>
        <family val="1"/>
      </rPr>
      <t>%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</si>
  <si>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</si>
  <si>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які навчаються в навчальних закладах різних типів,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</si>
  <si>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</si>
  <si>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</si>
  <si>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r>
      <t xml:space="preserve">з них отримують допомогу по безробіттю, </t>
    </r>
    <r>
      <rPr>
        <i/>
        <sz val="12"/>
        <rFont val="Times New Roman"/>
        <family val="1"/>
      </rPr>
      <t>осіб</t>
    </r>
  </si>
  <si>
    <t>Економічна активність населення у середньому за 2017 - 2018 рр.                                                                                                                                                          по Івано-Франківській області</t>
  </si>
  <si>
    <t>2017 рік</t>
  </si>
  <si>
    <t>2018 рік</t>
  </si>
  <si>
    <t>з інших джерел</t>
  </si>
  <si>
    <t xml:space="preserve">січень-квітень           2018 р. </t>
  </si>
  <si>
    <t xml:space="preserve">січень-квітень           2019 р. </t>
  </si>
  <si>
    <t>січень-квітень          2018 р.</t>
  </si>
  <si>
    <t>січень-квітень          2019 р.</t>
  </si>
  <si>
    <t>січень-квітень 2018 р.</t>
  </si>
  <si>
    <t>січень-квітень 2019 р.</t>
  </si>
  <si>
    <t>на                    1 травня         2018 р.</t>
  </si>
  <si>
    <t>на                    1 травня         2019 р.</t>
  </si>
  <si>
    <t>12. Середній розмір допомоги по безробіттю у квітні, грн.</t>
  </si>
  <si>
    <t>у січні-квітні 2018-2019 рр.</t>
  </si>
  <si>
    <r>
      <t xml:space="preserve">Середній розмір допомоги по безробіттю у квітні, </t>
    </r>
    <r>
      <rPr>
        <i/>
        <sz val="12"/>
        <rFont val="Times New Roman"/>
        <family val="1"/>
      </rPr>
      <t>грн.</t>
    </r>
  </si>
  <si>
    <t>у 21 р.</t>
  </si>
  <si>
    <t>у 7 р.</t>
  </si>
  <si>
    <t xml:space="preserve">     6,4 в.п.</t>
  </si>
  <si>
    <t xml:space="preserve"> + 501 грн.</t>
  </si>
  <si>
    <t xml:space="preserve"> 1 особа</t>
  </si>
  <si>
    <t xml:space="preserve"> + 682 грн.</t>
  </si>
  <si>
    <t>16. Кількість безробітних на одну вакансію, особи</t>
  </si>
  <si>
    <t>Показники діяльності служби зайнятості Івано-Франківської області                           за січень-квітень 2018-2019 рр.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</si>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</sst>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i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/>
      <top/>
      <bottom style="thin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25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7" borderId="0" applyNumberFormat="0" applyBorder="0" applyAlignment="0" applyProtection="0"/>
    <xf numFmtId="0" fontId="36" fillId="2" borderId="0" applyNumberFormat="0" applyBorder="0" applyAlignment="0" applyProtection="0"/>
    <xf numFmtId="0" fontId="36" fillId="28" borderId="0" applyNumberFormat="0" applyBorder="0" applyAlignment="0" applyProtection="0"/>
    <xf numFmtId="0" fontId="36" fillId="5" borderId="0" applyNumberFormat="0" applyBorder="0" applyAlignment="0" applyProtection="0"/>
    <xf numFmtId="0" fontId="68" fillId="29" borderId="0" applyNumberFormat="0" applyBorder="0" applyAlignment="0" applyProtection="0"/>
    <xf numFmtId="0" fontId="36" fillId="2" borderId="0" applyNumberFormat="0" applyBorder="0" applyAlignment="0" applyProtection="0"/>
    <xf numFmtId="0" fontId="68" fillId="30" borderId="0" applyNumberFormat="0" applyBorder="0" applyAlignment="0" applyProtection="0"/>
    <xf numFmtId="0" fontId="36" fillId="25" borderId="0" applyNumberFormat="0" applyBorder="0" applyAlignment="0" applyProtection="0"/>
    <xf numFmtId="0" fontId="68" fillId="31" borderId="0" applyNumberFormat="0" applyBorder="0" applyAlignment="0" applyProtection="0"/>
    <xf numFmtId="0" fontId="36" fillId="26" borderId="0" applyNumberFormat="0" applyBorder="0" applyAlignment="0" applyProtection="0"/>
    <xf numFmtId="0" fontId="68" fillId="32" borderId="0" applyNumberFormat="0" applyBorder="0" applyAlignment="0" applyProtection="0"/>
    <xf numFmtId="0" fontId="36" fillId="18" borderId="0" applyNumberFormat="0" applyBorder="0" applyAlignment="0" applyProtection="0"/>
    <xf numFmtId="0" fontId="68" fillId="33" borderId="0" applyNumberFormat="0" applyBorder="0" applyAlignment="0" applyProtection="0"/>
    <xf numFmtId="0" fontId="36" fillId="2" borderId="0" applyNumberFormat="0" applyBorder="0" applyAlignment="0" applyProtection="0"/>
    <xf numFmtId="0" fontId="68" fillId="34" borderId="0" applyNumberFormat="0" applyBorder="0" applyAlignment="0" applyProtection="0"/>
    <xf numFmtId="0" fontId="36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35" borderId="0" applyNumberFormat="0" applyBorder="0" applyAlignment="0" applyProtection="0"/>
    <xf numFmtId="0" fontId="36" fillId="25" borderId="0" applyNumberFormat="0" applyBorder="0" applyAlignment="0" applyProtection="0"/>
    <xf numFmtId="0" fontId="36" fillId="3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40" borderId="0" applyNumberFormat="0" applyBorder="0" applyAlignment="0" applyProtection="0"/>
    <xf numFmtId="0" fontId="39" fillId="16" borderId="1" applyNumberFormat="0" applyAlignment="0" applyProtection="0"/>
    <xf numFmtId="0" fontId="50" fillId="6" borderId="1" applyNumberFormat="0" applyAlignment="0" applyProtection="0"/>
    <xf numFmtId="0" fontId="43" fillId="36" borderId="2" applyNumberFormat="0" applyAlignment="0" applyProtection="0"/>
    <xf numFmtId="0" fontId="46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8" fillId="2" borderId="0" applyNumberFormat="0" applyBorder="0" applyAlignment="0" applyProtection="0"/>
    <xf numFmtId="0" fontId="40" fillId="0" borderId="3" applyNumberFormat="0" applyFill="0" applyAlignment="0" applyProtection="0"/>
    <xf numFmtId="0" fontId="51" fillId="0" borderId="4" applyNumberFormat="0" applyFill="0" applyAlignment="0" applyProtection="0"/>
    <xf numFmtId="0" fontId="41" fillId="0" borderId="5" applyNumberFormat="0" applyFill="0" applyAlignment="0" applyProtection="0"/>
    <xf numFmtId="0" fontId="52" fillId="0" borderId="6" applyNumberFormat="0" applyFill="0" applyAlignment="0" applyProtection="0"/>
    <xf numFmtId="0" fontId="42" fillId="0" borderId="7" applyNumberFormat="0" applyFill="0" applyAlignment="0" applyProtection="0"/>
    <xf numFmtId="0" fontId="53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4" borderId="1" applyNumberFormat="0" applyAlignment="0" applyProtection="0"/>
    <xf numFmtId="0" fontId="37" fillId="17" borderId="1" applyNumberFormat="0" applyAlignment="0" applyProtection="0"/>
    <xf numFmtId="0" fontId="47" fillId="0" borderId="9" applyNumberFormat="0" applyFill="0" applyAlignment="0" applyProtection="0"/>
    <xf numFmtId="0" fontId="49" fillId="0" borderId="10" applyNumberFormat="0" applyFill="0" applyAlignment="0" applyProtection="0"/>
    <xf numFmtId="0" fontId="44" fillId="17" borderId="0" applyNumberFormat="0" applyBorder="0" applyAlignment="0" applyProtection="0"/>
    <xf numFmtId="0" fontId="54" fillId="17" borderId="0" applyNumberFormat="0" applyBorder="0" applyAlignment="0" applyProtection="0"/>
    <xf numFmtId="0" fontId="1" fillId="7" borderId="11" applyNumberFormat="0" applyFont="0" applyAlignment="0" applyProtection="0"/>
    <xf numFmtId="0" fontId="9" fillId="7" borderId="11" applyNumberFormat="0" applyFont="0" applyAlignment="0" applyProtection="0"/>
    <xf numFmtId="0" fontId="38" fillId="16" borderId="12" applyNumberFormat="0" applyAlignment="0" applyProtection="0"/>
    <xf numFmtId="0" fontId="38" fillId="6" borderId="12" applyNumberFormat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9" fillId="47" borderId="13" applyNumberFormat="0" applyAlignment="0" applyProtection="0"/>
    <xf numFmtId="0" fontId="70" fillId="48" borderId="14" applyNumberFormat="0" applyAlignment="0" applyProtection="0"/>
    <xf numFmtId="0" fontId="71" fillId="48" borderId="1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4" fillId="0" borderId="17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75" fillId="0" borderId="18" applyNumberFormat="0" applyFill="0" applyAlignment="0" applyProtection="0"/>
    <xf numFmtId="0" fontId="76" fillId="49" borderId="19" applyNumberFormat="0" applyAlignment="0" applyProtection="0"/>
    <xf numFmtId="0" fontId="77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0" fillId="51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52" borderId="20" applyNumberFormat="0" applyFont="0" applyAlignment="0" applyProtection="0"/>
    <xf numFmtId="9" fontId="0" fillId="0" borderId="0" applyFont="0" applyFill="0" applyBorder="0" applyAlignment="0" applyProtection="0"/>
    <xf numFmtId="0" fontId="82" fillId="0" borderId="21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53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1" fontId="8" fillId="0" borderId="0" xfId="156" applyNumberFormat="1" applyFont="1" applyFill="1" applyProtection="1">
      <alignment/>
      <protection locked="0"/>
    </xf>
    <xf numFmtId="1" fontId="3" fillId="0" borderId="0" xfId="156" applyNumberFormat="1" applyFont="1" applyFill="1" applyAlignment="1" applyProtection="1">
      <alignment/>
      <protection locked="0"/>
    </xf>
    <xf numFmtId="1" fontId="10" fillId="0" borderId="0" xfId="156" applyNumberFormat="1" applyFont="1" applyFill="1" applyAlignment="1" applyProtection="1">
      <alignment horizontal="center"/>
      <protection locked="0"/>
    </xf>
    <xf numFmtId="1" fontId="2" fillId="0" borderId="0" xfId="156" applyNumberFormat="1" applyFont="1" applyFill="1" applyProtection="1">
      <alignment/>
      <protection locked="0"/>
    </xf>
    <xf numFmtId="1" fontId="2" fillId="0" borderId="0" xfId="156" applyNumberFormat="1" applyFont="1" applyFill="1" applyAlignment="1" applyProtection="1">
      <alignment/>
      <protection locked="0"/>
    </xf>
    <xf numFmtId="1" fontId="7" fillId="0" borderId="0" xfId="156" applyNumberFormat="1" applyFont="1" applyFill="1" applyAlignment="1" applyProtection="1">
      <alignment horizontal="right"/>
      <protection locked="0"/>
    </xf>
    <xf numFmtId="1" fontId="5" fillId="0" borderId="0" xfId="156" applyNumberFormat="1" applyFont="1" applyFill="1" applyProtection="1">
      <alignment/>
      <protection locked="0"/>
    </xf>
    <xf numFmtId="1" fontId="10" fillId="0" borderId="0" xfId="156" applyNumberFormat="1" applyFont="1" applyFill="1" applyBorder="1" applyAlignment="1" applyProtection="1">
      <alignment horizontal="center"/>
      <protection locked="0"/>
    </xf>
    <xf numFmtId="1" fontId="2" fillId="0" borderId="0" xfId="156" applyNumberFormat="1" applyFont="1" applyFill="1" applyBorder="1" applyProtection="1">
      <alignment/>
      <protection locked="0"/>
    </xf>
    <xf numFmtId="1" fontId="12" fillId="0" borderId="22" xfId="156" applyNumberFormat="1" applyFont="1" applyFill="1" applyBorder="1" applyAlignment="1" applyProtection="1">
      <alignment horizontal="center" vertical="center" wrapText="1"/>
      <protection/>
    </xf>
    <xf numFmtId="1" fontId="13" fillId="0" borderId="0" xfId="156" applyNumberFormat="1" applyFont="1" applyFill="1" applyProtection="1">
      <alignment/>
      <protection locked="0"/>
    </xf>
    <xf numFmtId="1" fontId="2" fillId="0" borderId="22" xfId="156" applyNumberFormat="1" applyFont="1" applyFill="1" applyBorder="1" applyAlignment="1" applyProtection="1">
      <alignment horizontal="center"/>
      <protection/>
    </xf>
    <xf numFmtId="1" fontId="4" fillId="0" borderId="22" xfId="156" applyNumberFormat="1" applyFont="1" applyFill="1" applyBorder="1" applyAlignment="1" applyProtection="1">
      <alignment horizontal="center" vertical="center"/>
      <protection locked="0"/>
    </xf>
    <xf numFmtId="1" fontId="11" fillId="0" borderId="0" xfId="156" applyNumberFormat="1" applyFont="1" applyFill="1" applyAlignment="1" applyProtection="1">
      <alignment vertical="center"/>
      <protection locked="0"/>
    </xf>
    <xf numFmtId="1" fontId="2" fillId="0" borderId="0" xfId="156" applyNumberFormat="1" applyFont="1" applyFill="1" applyBorder="1" applyAlignment="1" applyProtection="1">
      <alignment vertical="center"/>
      <protection locked="0"/>
    </xf>
    <xf numFmtId="1" fontId="14" fillId="0" borderId="0" xfId="156" applyNumberFormat="1" applyFont="1" applyFill="1" applyBorder="1" applyProtection="1">
      <alignment/>
      <protection locked="0"/>
    </xf>
    <xf numFmtId="173" fontId="14" fillId="0" borderId="0" xfId="156" applyNumberFormat="1" applyFont="1" applyFill="1" applyBorder="1" applyProtection="1">
      <alignment/>
      <protection locked="0"/>
    </xf>
    <xf numFmtId="1" fontId="15" fillId="0" borderId="0" xfId="156" applyNumberFormat="1" applyFont="1" applyFill="1" applyBorder="1" applyProtection="1">
      <alignment/>
      <protection locked="0"/>
    </xf>
    <xf numFmtId="3" fontId="15" fillId="0" borderId="0" xfId="156" applyNumberFormat="1" applyFont="1" applyFill="1" applyBorder="1" applyProtection="1">
      <alignment/>
      <protection locked="0"/>
    </xf>
    <xf numFmtId="3" fontId="14" fillId="0" borderId="0" xfId="156" applyNumberFormat="1" applyFont="1" applyFill="1" applyBorder="1" applyProtection="1">
      <alignment/>
      <protection locked="0"/>
    </xf>
    <xf numFmtId="0" fontId="18" fillId="0" borderId="0" xfId="161" applyFont="1" applyFill="1">
      <alignment/>
      <protection/>
    </xf>
    <xf numFmtId="0" fontId="20" fillId="0" borderId="0" xfId="161" applyFont="1" applyFill="1" applyBorder="1" applyAlignment="1">
      <alignment horizontal="center"/>
      <protection/>
    </xf>
    <xf numFmtId="0" fontId="20" fillId="0" borderId="0" xfId="161" applyFont="1" applyFill="1">
      <alignment/>
      <protection/>
    </xf>
    <xf numFmtId="0" fontId="22" fillId="0" borderId="0" xfId="161" applyFont="1" applyFill="1" applyAlignment="1">
      <alignment vertical="center"/>
      <protection/>
    </xf>
    <xf numFmtId="1" fontId="23" fillId="0" borderId="0" xfId="161" applyNumberFormat="1" applyFont="1" applyFill="1">
      <alignment/>
      <protection/>
    </xf>
    <xf numFmtId="0" fontId="23" fillId="0" borderId="0" xfId="161" applyFont="1" applyFill="1">
      <alignment/>
      <protection/>
    </xf>
    <xf numFmtId="0" fontId="22" fillId="0" borderId="0" xfId="161" applyFont="1" applyFill="1" applyAlignment="1">
      <alignment vertical="center" wrapText="1"/>
      <protection/>
    </xf>
    <xf numFmtId="0" fontId="23" fillId="0" borderId="0" xfId="161" applyFont="1" applyFill="1" applyAlignment="1">
      <alignment vertical="center"/>
      <protection/>
    </xf>
    <xf numFmtId="0" fontId="23" fillId="0" borderId="0" xfId="161" applyFont="1" applyFill="1" applyAlignment="1">
      <alignment horizontal="center"/>
      <protection/>
    </xf>
    <xf numFmtId="0" fontId="23" fillId="0" borderId="0" xfId="161" applyFont="1" applyFill="1" applyAlignment="1">
      <alignment wrapText="1"/>
      <protection/>
    </xf>
    <xf numFmtId="3" fontId="21" fillId="0" borderId="22" xfId="161" applyNumberFormat="1" applyFont="1" applyFill="1" applyBorder="1" applyAlignment="1">
      <alignment horizontal="center" vertical="center"/>
      <protection/>
    </xf>
    <xf numFmtId="0" fontId="20" fillId="0" borderId="0" xfId="161" applyFont="1" applyFill="1" applyAlignment="1">
      <alignment vertical="center"/>
      <protection/>
    </xf>
    <xf numFmtId="3" fontId="27" fillId="0" borderId="0" xfId="161" applyNumberFormat="1" applyFont="1" applyFill="1" applyAlignment="1">
      <alignment horizontal="center" vertical="center"/>
      <protection/>
    </xf>
    <xf numFmtId="3" fontId="26" fillId="0" borderId="22" xfId="161" applyNumberFormat="1" applyFont="1" applyFill="1" applyBorder="1" applyAlignment="1">
      <alignment horizontal="center" vertical="center" wrapText="1"/>
      <protection/>
    </xf>
    <xf numFmtId="3" fontId="23" fillId="0" borderId="0" xfId="161" applyNumberFormat="1" applyFont="1" applyFill="1">
      <alignment/>
      <protection/>
    </xf>
    <xf numFmtId="173" fontId="23" fillId="0" borderId="0" xfId="161" applyNumberFormat="1" applyFont="1" applyFill="1">
      <alignment/>
      <protection/>
    </xf>
    <xf numFmtId="0" fontId="31" fillId="0" borderId="0" xfId="151" applyFont="1">
      <alignment/>
      <protection/>
    </xf>
    <xf numFmtId="0" fontId="23" fillId="0" borderId="0" xfId="151" applyFont="1">
      <alignment/>
      <protection/>
    </xf>
    <xf numFmtId="0" fontId="20" fillId="0" borderId="0" xfId="151" applyFont="1" applyBorder="1" applyAlignment="1">
      <alignment horizontal="left" vertical="top" wrapText="1"/>
      <protection/>
    </xf>
    <xf numFmtId="0" fontId="31" fillId="0" borderId="0" xfId="151" applyFont="1" applyFill="1">
      <alignment/>
      <protection/>
    </xf>
    <xf numFmtId="0" fontId="20" fillId="0" borderId="0" xfId="151" applyFont="1">
      <alignment/>
      <protection/>
    </xf>
    <xf numFmtId="0" fontId="20" fillId="0" borderId="0" xfId="151" applyFont="1" applyBorder="1">
      <alignment/>
      <protection/>
    </xf>
    <xf numFmtId="0" fontId="31" fillId="0" borderId="0" xfId="151" applyFont="1">
      <alignment/>
      <protection/>
    </xf>
    <xf numFmtId="0" fontId="31" fillId="0" borderId="0" xfId="151" applyFont="1" applyBorder="1">
      <alignment/>
      <protection/>
    </xf>
    <xf numFmtId="0" fontId="2" fillId="0" borderId="0" xfId="158" applyFont="1" applyFill="1" applyAlignment="1">
      <alignment vertical="top"/>
      <protection/>
    </xf>
    <xf numFmtId="0" fontId="28" fillId="0" borderId="0" xfId="158" applyFont="1" applyFill="1" applyAlignment="1">
      <alignment horizontal="center" vertical="top" wrapText="1"/>
      <protection/>
    </xf>
    <xf numFmtId="0" fontId="33" fillId="0" borderId="0" xfId="158" applyFont="1" applyFill="1" applyAlignment="1">
      <alignment horizontal="right" vertical="center"/>
      <protection/>
    </xf>
    <xf numFmtId="0" fontId="29" fillId="0" borderId="0" xfId="158" applyFont="1" applyFill="1" applyAlignment="1">
      <alignment horizontal="center" vertical="top" wrapText="1"/>
      <protection/>
    </xf>
    <xf numFmtId="0" fontId="29" fillId="0" borderId="22" xfId="158" applyFont="1" applyBorder="1" applyAlignment="1">
      <alignment horizontal="center" vertical="center" wrapText="1"/>
      <protection/>
    </xf>
    <xf numFmtId="0" fontId="5" fillId="0" borderId="22" xfId="158" applyFont="1" applyFill="1" applyBorder="1" applyAlignment="1">
      <alignment horizontal="center" vertical="center" wrapText="1"/>
      <protection/>
    </xf>
    <xf numFmtId="0" fontId="11" fillId="0" borderId="0" xfId="158" applyFont="1" applyAlignment="1">
      <alignment horizontal="center" vertical="center"/>
      <protection/>
    </xf>
    <xf numFmtId="0" fontId="11" fillId="0" borderId="22" xfId="158" applyFont="1" applyFill="1" applyBorder="1" applyAlignment="1">
      <alignment horizontal="center" vertical="center" wrapText="1"/>
      <protection/>
    </xf>
    <xf numFmtId="0" fontId="11" fillId="0" borderId="22" xfId="158" applyFont="1" applyBorder="1" applyAlignment="1">
      <alignment horizontal="center" vertical="center" wrapText="1"/>
      <protection/>
    </xf>
    <xf numFmtId="0" fontId="11" fillId="0" borderId="22" xfId="158" applyNumberFormat="1" applyFont="1" applyBorder="1" applyAlignment="1">
      <alignment horizontal="center" vertical="center" wrapText="1"/>
      <protection/>
    </xf>
    <xf numFmtId="0" fontId="2" fillId="0" borderId="0" xfId="158" applyFont="1" applyAlignment="1">
      <alignment vertical="center"/>
      <protection/>
    </xf>
    <xf numFmtId="3" fontId="5" fillId="0" borderId="22" xfId="151" applyNumberFormat="1" applyFont="1" applyBorder="1" applyAlignment="1">
      <alignment horizontal="center" vertical="center"/>
      <protection/>
    </xf>
    <xf numFmtId="172" fontId="5" fillId="0" borderId="22" xfId="151" applyNumberFormat="1" applyFont="1" applyBorder="1" applyAlignment="1">
      <alignment horizontal="center" vertical="center"/>
      <protection/>
    </xf>
    <xf numFmtId="3" fontId="2" fillId="0" borderId="0" xfId="158" applyNumberFormat="1" applyFont="1" applyAlignment="1">
      <alignment vertical="center"/>
      <protection/>
    </xf>
    <xf numFmtId="0" fontId="16" fillId="0" borderId="0" xfId="158" applyFont="1" applyAlignment="1">
      <alignment horizontal="center" vertical="center"/>
      <protection/>
    </xf>
    <xf numFmtId="3" fontId="16" fillId="0" borderId="22" xfId="151" applyNumberFormat="1" applyFont="1" applyBorder="1" applyAlignment="1">
      <alignment horizontal="center" vertical="center"/>
      <protection/>
    </xf>
    <xf numFmtId="173" fontId="16" fillId="0" borderId="0" xfId="158" applyNumberFormat="1" applyFont="1" applyAlignment="1">
      <alignment horizontal="center" vertical="center"/>
      <protection/>
    </xf>
    <xf numFmtId="172" fontId="2" fillId="0" borderId="0" xfId="158" applyNumberFormat="1" applyFont="1" applyAlignment="1">
      <alignment vertical="center"/>
      <protection/>
    </xf>
    <xf numFmtId="173" fontId="16" fillId="54" borderId="0" xfId="158" applyNumberFormat="1" applyFont="1" applyFill="1" applyAlignment="1">
      <alignment horizontal="center" vertical="center"/>
      <protection/>
    </xf>
    <xf numFmtId="0" fontId="2" fillId="0" borderId="0" xfId="158" applyFont="1">
      <alignment/>
      <protection/>
    </xf>
    <xf numFmtId="0" fontId="25" fillId="0" borderId="0" xfId="161" applyFont="1" applyFill="1" applyAlignment="1">
      <alignment horizontal="center"/>
      <protection/>
    </xf>
    <xf numFmtId="0" fontId="18" fillId="0" borderId="0" xfId="161" applyFont="1" applyFill="1" applyAlignment="1">
      <alignment vertical="center" wrapText="1"/>
      <protection/>
    </xf>
    <xf numFmtId="0" fontId="22" fillId="0" borderId="0" xfId="161" applyFont="1" applyFill="1" applyAlignment="1">
      <alignment horizontal="center" vertical="top" wrapText="1"/>
      <protection/>
    </xf>
    <xf numFmtId="3" fontId="21" fillId="55" borderId="22" xfId="161" applyNumberFormat="1" applyFont="1" applyFill="1" applyBorder="1" applyAlignment="1">
      <alignment horizontal="center" vertical="center"/>
      <protection/>
    </xf>
    <xf numFmtId="3" fontId="85" fillId="55" borderId="22" xfId="161" applyNumberFormat="1" applyFont="1" applyFill="1" applyBorder="1" applyAlignment="1">
      <alignment horizontal="center" vertical="center"/>
      <protection/>
    </xf>
    <xf numFmtId="3" fontId="35" fillId="0" borderId="22" xfId="140" applyNumberFormat="1" applyFont="1" applyBorder="1" applyAlignment="1">
      <alignment horizontal="center" vertical="center" wrapText="1"/>
      <protection/>
    </xf>
    <xf numFmtId="0" fontId="32" fillId="0" borderId="0" xfId="159" applyFont="1" applyFill="1" applyBorder="1" applyAlignment="1">
      <alignment horizontal="center" wrapText="1"/>
      <protection/>
    </xf>
    <xf numFmtId="0" fontId="23" fillId="0" borderId="22" xfId="151" applyFont="1" applyBorder="1" applyAlignment="1">
      <alignment horizontal="center" vertical="center" wrapText="1"/>
      <protection/>
    </xf>
    <xf numFmtId="0" fontId="4" fillId="0" borderId="22" xfId="160" applyFont="1" applyBorder="1" applyAlignment="1">
      <alignment horizontal="center" vertical="center" wrapText="1"/>
      <protection/>
    </xf>
    <xf numFmtId="0" fontId="5" fillId="6" borderId="22" xfId="151" applyFont="1" applyFill="1" applyBorder="1" applyAlignment="1">
      <alignment horizontal="left" vertical="center" wrapText="1"/>
      <protection/>
    </xf>
    <xf numFmtId="0" fontId="33" fillId="0" borderId="22" xfId="151" applyFont="1" applyBorder="1" applyAlignment="1">
      <alignment horizontal="left" vertical="center" wrapText="1"/>
      <protection/>
    </xf>
    <xf numFmtId="0" fontId="5" fillId="0" borderId="22" xfId="151" applyFont="1" applyFill="1" applyBorder="1" applyAlignment="1">
      <alignment horizontal="left" vertical="center" wrapText="1"/>
      <protection/>
    </xf>
    <xf numFmtId="0" fontId="33" fillId="0" borderId="22" xfId="151" applyFont="1" applyFill="1" applyBorder="1" applyAlignment="1">
      <alignment horizontal="left" vertical="center" wrapText="1"/>
      <protection/>
    </xf>
    <xf numFmtId="1" fontId="5" fillId="0" borderId="22" xfId="156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142" applyNumberFormat="1" applyFont="1" applyFill="1" applyBorder="1" applyAlignment="1" applyProtection="1">
      <alignment horizontal="left" vertical="center"/>
      <protection/>
    </xf>
    <xf numFmtId="0" fontId="11" fillId="0" borderId="22" xfId="0" applyFont="1" applyBorder="1" applyAlignment="1">
      <alignment horizontal="center" vertical="center"/>
    </xf>
    <xf numFmtId="1" fontId="28" fillId="0" borderId="0" xfId="156" applyNumberFormat="1" applyFont="1" applyFill="1" applyAlignment="1" applyProtection="1">
      <alignment/>
      <protection locked="0"/>
    </xf>
    <xf numFmtId="3" fontId="4" fillId="0" borderId="22" xfId="156" applyNumberFormat="1" applyFont="1" applyFill="1" applyBorder="1" applyAlignment="1" applyProtection="1">
      <alignment horizontal="center" vertical="center"/>
      <protection locked="0"/>
    </xf>
    <xf numFmtId="172" fontId="4" fillId="0" borderId="22" xfId="156" applyNumberFormat="1" applyFont="1" applyFill="1" applyBorder="1" applyAlignment="1" applyProtection="1">
      <alignment horizontal="center" vertical="center"/>
      <protection locked="0"/>
    </xf>
    <xf numFmtId="173" fontId="4" fillId="0" borderId="22" xfId="156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>
      <alignment horizontal="center" vertical="center"/>
    </xf>
    <xf numFmtId="3" fontId="86" fillId="0" borderId="22" xfId="140" applyNumberFormat="1" applyFont="1" applyBorder="1" applyAlignment="1">
      <alignment horizontal="center" vertical="center" wrapText="1"/>
      <protection/>
    </xf>
    <xf numFmtId="172" fontId="26" fillId="0" borderId="22" xfId="161" applyNumberFormat="1" applyFont="1" applyFill="1" applyBorder="1" applyAlignment="1">
      <alignment horizontal="center" vertical="center" wrapText="1"/>
      <protection/>
    </xf>
    <xf numFmtId="172" fontId="21" fillId="0" borderId="22" xfId="161" applyNumberFormat="1" applyFont="1" applyFill="1" applyBorder="1" applyAlignment="1">
      <alignment horizontal="center" vertical="center" wrapText="1"/>
      <protection/>
    </xf>
    <xf numFmtId="172" fontId="21" fillId="0" borderId="22" xfId="161" applyNumberFormat="1" applyFont="1" applyFill="1" applyBorder="1" applyAlignment="1">
      <alignment horizontal="center" vertical="center"/>
      <protection/>
    </xf>
    <xf numFmtId="172" fontId="26" fillId="0" borderId="22" xfId="161" applyNumberFormat="1" applyFont="1" applyFill="1" applyBorder="1" applyAlignment="1">
      <alignment horizontal="center" vertical="center"/>
      <protection/>
    </xf>
    <xf numFmtId="0" fontId="4" fillId="0" borderId="23" xfId="155" applyFont="1" applyFill="1" applyBorder="1" applyAlignment="1">
      <alignment vertical="center" wrapText="1"/>
      <protection/>
    </xf>
    <xf numFmtId="0" fontId="11" fillId="0" borderId="24" xfId="155" applyFont="1" applyFill="1" applyBorder="1" applyAlignment="1">
      <alignment vertical="center" wrapText="1"/>
      <protection/>
    </xf>
    <xf numFmtId="0" fontId="4" fillId="0" borderId="22" xfId="155" applyFont="1" applyBorder="1" applyAlignment="1">
      <alignment vertical="center" wrapText="1"/>
      <protection/>
    </xf>
    <xf numFmtId="0" fontId="4" fillId="0" borderId="25" xfId="155" applyFont="1" applyBorder="1" applyAlignment="1">
      <alignment vertical="center" wrapText="1"/>
      <protection/>
    </xf>
    <xf numFmtId="0" fontId="4" fillId="0" borderId="23" xfId="155" applyFont="1" applyBorder="1" applyAlignment="1">
      <alignment horizontal="left" vertical="center" wrapText="1" indent="1"/>
      <protection/>
    </xf>
    <xf numFmtId="0" fontId="4" fillId="0" borderId="26" xfId="155" applyFont="1" applyBorder="1" applyAlignment="1">
      <alignment horizontal="left" vertical="center" wrapText="1" indent="1"/>
      <protection/>
    </xf>
    <xf numFmtId="0" fontId="4" fillId="0" borderId="24" xfId="155" applyFont="1" applyBorder="1" applyAlignment="1">
      <alignment vertical="center" wrapText="1"/>
      <protection/>
    </xf>
    <xf numFmtId="0" fontId="4" fillId="0" borderId="22" xfId="155" applyFont="1" applyFill="1" applyBorder="1" applyAlignment="1">
      <alignment vertical="center" wrapText="1"/>
      <protection/>
    </xf>
    <xf numFmtId="0" fontId="4" fillId="0" borderId="24" xfId="155" applyFont="1" applyFill="1" applyBorder="1" applyAlignment="1">
      <alignment vertical="center" wrapText="1"/>
      <protection/>
    </xf>
    <xf numFmtId="0" fontId="4" fillId="0" borderId="26" xfId="155" applyFont="1" applyBorder="1" applyAlignment="1">
      <alignment vertical="center" wrapText="1"/>
      <protection/>
    </xf>
    <xf numFmtId="0" fontId="4" fillId="55" borderId="24" xfId="155" applyFont="1" applyFill="1" applyBorder="1" applyAlignment="1">
      <alignment vertical="center" wrapText="1"/>
      <protection/>
    </xf>
    <xf numFmtId="173" fontId="4" fillId="0" borderId="23" xfId="155" applyNumberFormat="1" applyFont="1" applyFill="1" applyBorder="1" applyAlignment="1">
      <alignment horizontal="center" vertical="center"/>
      <protection/>
    </xf>
    <xf numFmtId="173" fontId="11" fillId="0" borderId="24" xfId="155" applyNumberFormat="1" applyFont="1" applyFill="1" applyBorder="1" applyAlignment="1">
      <alignment horizontal="center" vertical="center"/>
      <protection/>
    </xf>
    <xf numFmtId="0" fontId="11" fillId="0" borderId="22" xfId="155" applyFont="1" applyFill="1" applyBorder="1" applyAlignment="1">
      <alignment horizontal="center" vertical="center"/>
      <protection/>
    </xf>
    <xf numFmtId="0" fontId="11" fillId="0" borderId="22" xfId="155" applyFont="1" applyFill="1" applyBorder="1" applyAlignment="1">
      <alignment horizontal="center" vertical="center" wrapText="1"/>
      <protection/>
    </xf>
    <xf numFmtId="0" fontId="4" fillId="0" borderId="22" xfId="154" applyFont="1" applyFill="1" applyBorder="1" applyAlignment="1">
      <alignment vertical="center" wrapText="1"/>
      <protection/>
    </xf>
    <xf numFmtId="0" fontId="87" fillId="0" borderId="22" xfId="141" applyFont="1" applyFill="1" applyBorder="1" applyAlignment="1">
      <alignment vertical="center" wrapText="1"/>
      <protection/>
    </xf>
    <xf numFmtId="1" fontId="4" fillId="0" borderId="23" xfId="155" applyNumberFormat="1" applyFont="1" applyFill="1" applyBorder="1" applyAlignment="1">
      <alignment horizontal="center" vertical="center"/>
      <protection/>
    </xf>
    <xf numFmtId="1" fontId="11" fillId="0" borderId="24" xfId="155" applyNumberFormat="1" applyFont="1" applyFill="1" applyBorder="1" applyAlignment="1">
      <alignment horizontal="center" vertical="center"/>
      <protection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87" fillId="0" borderId="22" xfId="156" applyNumberFormat="1" applyFont="1" applyFill="1" applyBorder="1" applyAlignment="1" applyProtection="1">
      <alignment horizontal="center" vertical="center" wrapText="1"/>
      <protection locked="0"/>
    </xf>
    <xf numFmtId="173" fontId="87" fillId="0" borderId="22" xfId="156" applyNumberFormat="1" applyFont="1" applyFill="1" applyBorder="1" applyAlignment="1" applyProtection="1">
      <alignment horizontal="center" vertical="center" wrapText="1"/>
      <protection locked="0"/>
    </xf>
    <xf numFmtId="3" fontId="87" fillId="0" borderId="22" xfId="156" applyNumberFormat="1" applyFont="1" applyFill="1" applyBorder="1" applyAlignment="1" applyProtection="1">
      <alignment horizontal="center" vertical="center"/>
      <protection locked="0"/>
    </xf>
    <xf numFmtId="173" fontId="87" fillId="0" borderId="22" xfId="156" applyNumberFormat="1" applyFont="1" applyFill="1" applyBorder="1" applyAlignment="1" applyProtection="1">
      <alignment horizontal="center" vertical="center"/>
      <protection locked="0"/>
    </xf>
    <xf numFmtId="172" fontId="87" fillId="0" borderId="22" xfId="156" applyNumberFormat="1" applyFont="1" applyFill="1" applyBorder="1" applyAlignment="1" applyProtection="1">
      <alignment horizontal="center" vertical="center"/>
      <protection locked="0"/>
    </xf>
    <xf numFmtId="1" fontId="87" fillId="0" borderId="22" xfId="155" applyNumberFormat="1" applyFont="1" applyFill="1" applyBorder="1" applyAlignment="1">
      <alignment horizontal="center" vertical="center" wrapText="1"/>
      <protection/>
    </xf>
    <xf numFmtId="1" fontId="87" fillId="0" borderId="22" xfId="154" applyNumberFormat="1" applyFont="1" applyFill="1" applyBorder="1" applyAlignment="1">
      <alignment horizontal="center" vertical="center" wrapText="1"/>
      <protection/>
    </xf>
    <xf numFmtId="3" fontId="87" fillId="0" borderId="22" xfId="154" applyNumberFormat="1" applyFont="1" applyFill="1" applyBorder="1" applyAlignment="1">
      <alignment horizontal="center" vertical="center" wrapText="1"/>
      <protection/>
    </xf>
    <xf numFmtId="0" fontId="21" fillId="0" borderId="22" xfId="161" applyFont="1" applyFill="1" applyBorder="1" applyAlignment="1">
      <alignment horizontal="center" vertical="center" wrapText="1"/>
      <protection/>
    </xf>
    <xf numFmtId="0" fontId="16" fillId="0" borderId="22" xfId="157" applyFont="1" applyBorder="1" applyAlignment="1">
      <alignment vertical="center" wrapText="1"/>
      <protection/>
    </xf>
    <xf numFmtId="3" fontId="26" fillId="0" borderId="22" xfId="161" applyNumberFormat="1" applyFont="1" applyFill="1" applyBorder="1" applyAlignment="1">
      <alignment horizontal="center" vertical="center"/>
      <protection/>
    </xf>
    <xf numFmtId="3" fontId="87" fillId="0" borderId="23" xfId="155" applyNumberFormat="1" applyFont="1" applyFill="1" applyBorder="1" applyAlignment="1">
      <alignment horizontal="center" vertical="center" wrapText="1"/>
      <protection/>
    </xf>
    <xf numFmtId="3" fontId="88" fillId="0" borderId="24" xfId="155" applyNumberFormat="1" applyFont="1" applyFill="1" applyBorder="1" applyAlignment="1">
      <alignment horizontal="center" vertical="center" wrapText="1"/>
      <protection/>
    </xf>
    <xf numFmtId="3" fontId="87" fillId="0" borderId="22" xfId="155" applyNumberFormat="1" applyFont="1" applyFill="1" applyBorder="1" applyAlignment="1">
      <alignment horizontal="center" vertical="center" wrapText="1"/>
      <protection/>
    </xf>
    <xf numFmtId="3" fontId="87" fillId="0" borderId="27" xfId="155" applyNumberFormat="1" applyFont="1" applyFill="1" applyBorder="1" applyAlignment="1">
      <alignment horizontal="center" vertical="center" wrapText="1"/>
      <protection/>
    </xf>
    <xf numFmtId="1" fontId="87" fillId="0" borderId="23" xfId="155" applyNumberFormat="1" applyFont="1" applyFill="1" applyBorder="1" applyAlignment="1">
      <alignment horizontal="center" vertical="center" wrapText="1"/>
      <protection/>
    </xf>
    <xf numFmtId="1" fontId="87" fillId="0" borderId="26" xfId="155" applyNumberFormat="1" applyFont="1" applyFill="1" applyBorder="1" applyAlignment="1">
      <alignment horizontal="center" vertical="center" wrapText="1"/>
      <protection/>
    </xf>
    <xf numFmtId="1" fontId="87" fillId="0" borderId="24" xfId="155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0" fontId="11" fillId="0" borderId="22" xfId="147" applyFont="1" applyBorder="1" applyAlignment="1">
      <alignment horizontal="center" vertical="center"/>
      <protection/>
    </xf>
    <xf numFmtId="1" fontId="87" fillId="0" borderId="28" xfId="155" applyNumberFormat="1" applyFont="1" applyFill="1" applyBorder="1" applyAlignment="1">
      <alignment horizontal="center" vertical="center"/>
      <protection/>
    </xf>
    <xf numFmtId="173" fontId="87" fillId="0" borderId="28" xfId="155" applyNumberFormat="1" applyFont="1" applyFill="1" applyBorder="1" applyAlignment="1">
      <alignment horizontal="center" vertical="center"/>
      <protection/>
    </xf>
    <xf numFmtId="172" fontId="86" fillId="0" borderId="22" xfId="151" applyNumberFormat="1" applyFont="1" applyBorder="1" applyAlignment="1">
      <alignment horizontal="center" vertical="center"/>
      <protection/>
    </xf>
    <xf numFmtId="172" fontId="89" fillId="0" borderId="22" xfId="151" applyNumberFormat="1" applyFont="1" applyFill="1" applyBorder="1" applyAlignment="1">
      <alignment horizontal="center" vertical="center"/>
      <protection/>
    </xf>
    <xf numFmtId="172" fontId="89" fillId="0" borderId="22" xfId="151" applyNumberFormat="1" applyFont="1" applyBorder="1" applyAlignment="1">
      <alignment horizontal="center" vertical="center"/>
      <protection/>
    </xf>
    <xf numFmtId="172" fontId="90" fillId="0" borderId="22" xfId="151" applyNumberFormat="1" applyFont="1" applyFill="1" applyBorder="1" applyAlignment="1">
      <alignment horizontal="center" vertical="center"/>
      <protection/>
    </xf>
    <xf numFmtId="173" fontId="87" fillId="0" borderId="22" xfId="155" applyNumberFormat="1" applyFont="1" applyFill="1" applyBorder="1" applyAlignment="1">
      <alignment horizontal="center" vertical="center"/>
      <protection/>
    </xf>
    <xf numFmtId="1" fontId="87" fillId="0" borderId="22" xfId="155" applyNumberFormat="1" applyFont="1" applyFill="1" applyBorder="1" applyAlignment="1">
      <alignment horizontal="center" vertical="center"/>
      <protection/>
    </xf>
    <xf numFmtId="173" fontId="87" fillId="0" borderId="23" xfId="155" applyNumberFormat="1" applyFont="1" applyFill="1" applyBorder="1" applyAlignment="1">
      <alignment horizontal="center" vertical="center"/>
      <protection/>
    </xf>
    <xf numFmtId="1" fontId="87" fillId="0" borderId="23" xfId="155" applyNumberFormat="1" applyFont="1" applyFill="1" applyBorder="1" applyAlignment="1">
      <alignment horizontal="center" vertical="center"/>
      <protection/>
    </xf>
    <xf numFmtId="173" fontId="87" fillId="0" borderId="26" xfId="155" applyNumberFormat="1" applyFont="1" applyFill="1" applyBorder="1" applyAlignment="1">
      <alignment horizontal="center" vertical="center"/>
      <protection/>
    </xf>
    <xf numFmtId="1" fontId="87" fillId="0" borderId="26" xfId="155" applyNumberFormat="1" applyFont="1" applyFill="1" applyBorder="1" applyAlignment="1">
      <alignment horizontal="center" vertical="center"/>
      <protection/>
    </xf>
    <xf numFmtId="173" fontId="87" fillId="0" borderId="24" xfId="155" applyNumberFormat="1" applyFont="1" applyFill="1" applyBorder="1" applyAlignment="1">
      <alignment horizontal="center" vertical="center"/>
      <protection/>
    </xf>
    <xf numFmtId="1" fontId="87" fillId="0" borderId="24" xfId="155" applyNumberFormat="1" applyFont="1" applyFill="1" applyBorder="1" applyAlignment="1">
      <alignment horizontal="center" vertical="center"/>
      <protection/>
    </xf>
    <xf numFmtId="173" fontId="87" fillId="0" borderId="29" xfId="155" applyNumberFormat="1" applyFont="1" applyFill="1" applyBorder="1" applyAlignment="1">
      <alignment horizontal="center" vertical="center"/>
      <protection/>
    </xf>
    <xf numFmtId="3" fontId="87" fillId="0" borderId="22" xfId="155" applyNumberFormat="1" applyFont="1" applyFill="1" applyBorder="1" applyAlignment="1">
      <alignment horizontal="center" vertical="center"/>
      <protection/>
    </xf>
    <xf numFmtId="0" fontId="87" fillId="0" borderId="22" xfId="155" applyFont="1" applyFill="1" applyBorder="1" applyAlignment="1">
      <alignment horizontal="center" vertical="center"/>
      <protection/>
    </xf>
    <xf numFmtId="173" fontId="87" fillId="55" borderId="29" xfId="155" applyNumberFormat="1" applyFont="1" applyFill="1" applyBorder="1" applyAlignment="1">
      <alignment horizontal="center" vertical="center"/>
      <protection/>
    </xf>
    <xf numFmtId="1" fontId="87" fillId="55" borderId="24" xfId="155" applyNumberFormat="1" applyFont="1" applyFill="1" applyBorder="1" applyAlignment="1">
      <alignment horizontal="center" vertical="center"/>
      <protection/>
    </xf>
    <xf numFmtId="1" fontId="87" fillId="0" borderId="22" xfId="154" applyNumberFormat="1" applyFont="1" applyFill="1" applyBorder="1" applyAlignment="1">
      <alignment horizontal="center" vertical="center"/>
      <protection/>
    </xf>
    <xf numFmtId="173" fontId="87" fillId="0" borderId="22" xfId="154" applyNumberFormat="1" applyFont="1" applyFill="1" applyBorder="1" applyAlignment="1">
      <alignment horizontal="center" vertical="center"/>
      <protection/>
    </xf>
    <xf numFmtId="1" fontId="87" fillId="0" borderId="22" xfId="153" applyNumberFormat="1" applyFont="1" applyFill="1" applyBorder="1" applyAlignment="1">
      <alignment horizontal="center" vertical="center"/>
      <protection/>
    </xf>
    <xf numFmtId="1" fontId="87" fillId="0" borderId="22" xfId="153" applyNumberFormat="1" applyFont="1" applyFill="1" applyBorder="1" applyAlignment="1">
      <alignment horizontal="center" vertical="center" wrapText="1"/>
      <protection/>
    </xf>
    <xf numFmtId="0" fontId="21" fillId="0" borderId="22" xfId="161" applyFont="1" applyFill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3" fontId="21" fillId="0" borderId="22" xfId="161" applyNumberFormat="1" applyFont="1" applyFill="1" applyBorder="1" applyAlignment="1">
      <alignment horizontal="center" vertical="center" wrapText="1"/>
      <protection/>
    </xf>
    <xf numFmtId="0" fontId="26" fillId="0" borderId="22" xfId="161" applyFont="1" applyFill="1" applyBorder="1" applyAlignment="1">
      <alignment horizontal="left" vertical="center" wrapText="1"/>
      <protection/>
    </xf>
    <xf numFmtId="3" fontId="26" fillId="0" borderId="22" xfId="161" applyNumberFormat="1" applyFont="1" applyFill="1" applyBorder="1" applyAlignment="1">
      <alignment horizontal="center" vertical="center" wrapText="1"/>
      <protection/>
    </xf>
    <xf numFmtId="1" fontId="2" fillId="0" borderId="22" xfId="156" applyNumberFormat="1" applyFont="1" applyFill="1" applyBorder="1" applyAlignment="1" applyProtection="1">
      <alignment horizontal="center"/>
      <protection locked="0"/>
    </xf>
    <xf numFmtId="172" fontId="11" fillId="0" borderId="22" xfId="156" applyNumberFormat="1" applyFont="1" applyFill="1" applyBorder="1" applyAlignment="1" applyProtection="1">
      <alignment horizontal="center" vertical="center"/>
      <protection locked="0"/>
    </xf>
    <xf numFmtId="3" fontId="4" fillId="0" borderId="22" xfId="154" applyNumberFormat="1" applyFont="1" applyFill="1" applyBorder="1" applyAlignment="1">
      <alignment horizontal="center" vertical="center" wrapText="1"/>
      <protection/>
    </xf>
    <xf numFmtId="3" fontId="4" fillId="0" borderId="24" xfId="154" applyNumberFormat="1" applyFont="1" applyFill="1" applyBorder="1" applyAlignment="1">
      <alignment horizontal="center" vertical="center" wrapText="1"/>
      <protection/>
    </xf>
    <xf numFmtId="3" fontId="4" fillId="0" borderId="22" xfId="155" applyNumberFormat="1" applyFont="1" applyFill="1" applyBorder="1" applyAlignment="1">
      <alignment horizontal="center" vertical="center" wrapText="1"/>
      <protection/>
    </xf>
    <xf numFmtId="3" fontId="4" fillId="0" borderId="24" xfId="155" applyNumberFormat="1" applyFont="1" applyFill="1" applyBorder="1" applyAlignment="1">
      <alignment horizontal="center" vertical="center" wrapText="1"/>
      <protection/>
    </xf>
    <xf numFmtId="172" fontId="55" fillId="0" borderId="24" xfId="154" applyNumberFormat="1" applyFont="1" applyFill="1" applyBorder="1" applyAlignment="1">
      <alignment horizontal="center" vertical="center" wrapText="1"/>
      <protection/>
    </xf>
    <xf numFmtId="1" fontId="4" fillId="0" borderId="24" xfId="154" applyNumberFormat="1" applyFont="1" applyFill="1" applyBorder="1" applyAlignment="1">
      <alignment horizontal="center" vertical="center" wrapText="1"/>
      <protection/>
    </xf>
    <xf numFmtId="1" fontId="4" fillId="0" borderId="22" xfId="154" applyNumberFormat="1" applyFont="1" applyFill="1" applyBorder="1" applyAlignment="1">
      <alignment horizontal="center" vertical="center" wrapText="1"/>
      <protection/>
    </xf>
    <xf numFmtId="1" fontId="4" fillId="55" borderId="22" xfId="154" applyNumberFormat="1" applyFont="1" applyFill="1" applyBorder="1" applyAlignment="1">
      <alignment horizontal="center" vertical="center" wrapText="1"/>
      <protection/>
    </xf>
    <xf numFmtId="3" fontId="4" fillId="0" borderId="23" xfId="154" applyNumberFormat="1" applyFont="1" applyFill="1" applyBorder="1" applyAlignment="1">
      <alignment horizontal="center" vertical="center" wrapText="1"/>
      <protection/>
    </xf>
    <xf numFmtId="3" fontId="4" fillId="0" borderId="30" xfId="154" applyNumberFormat="1" applyFont="1" applyFill="1" applyBorder="1" applyAlignment="1">
      <alignment horizontal="center" vertical="center" wrapText="1"/>
      <protection/>
    </xf>
    <xf numFmtId="3" fontId="4" fillId="0" borderId="31" xfId="154" applyNumberFormat="1" applyFont="1" applyFill="1" applyBorder="1" applyAlignment="1">
      <alignment horizontal="center" vertical="center" wrapText="1"/>
      <protection/>
    </xf>
    <xf numFmtId="1" fontId="87" fillId="0" borderId="27" xfId="154" applyNumberFormat="1" applyFont="1" applyFill="1" applyBorder="1" applyAlignment="1">
      <alignment horizontal="center" vertical="center" wrapText="1"/>
      <protection/>
    </xf>
    <xf numFmtId="1" fontId="87" fillId="0" borderId="28" xfId="155" applyNumberFormat="1" applyFont="1" applyFill="1" applyBorder="1" applyAlignment="1">
      <alignment horizontal="center" vertical="center" wrapText="1"/>
      <protection/>
    </xf>
    <xf numFmtId="3" fontId="11" fillId="0" borderId="24" xfId="154" applyNumberFormat="1" applyFont="1" applyFill="1" applyBorder="1" applyAlignment="1">
      <alignment horizontal="center" vertical="center" wrapText="1"/>
      <protection/>
    </xf>
    <xf numFmtId="3" fontId="4" fillId="0" borderId="22" xfId="152" applyNumberFormat="1" applyFont="1" applyBorder="1" applyAlignment="1">
      <alignment horizontal="center" vertical="center" wrapText="1"/>
      <protection/>
    </xf>
    <xf numFmtId="0" fontId="4" fillId="0" borderId="30" xfId="155" applyFont="1" applyBorder="1" applyAlignment="1">
      <alignment vertical="center" wrapText="1"/>
      <protection/>
    </xf>
    <xf numFmtId="1" fontId="87" fillId="0" borderId="27" xfId="155" applyNumberFormat="1" applyFont="1" applyFill="1" applyBorder="1" applyAlignment="1">
      <alignment horizontal="center" vertical="center" wrapText="1"/>
      <protection/>
    </xf>
    <xf numFmtId="173" fontId="87" fillId="0" borderId="27" xfId="155" applyNumberFormat="1" applyFont="1" applyFill="1" applyBorder="1" applyAlignment="1">
      <alignment horizontal="center" vertical="center"/>
      <protection/>
    </xf>
    <xf numFmtId="1" fontId="87" fillId="0" borderId="27" xfId="155" applyNumberFormat="1" applyFont="1" applyFill="1" applyBorder="1" applyAlignment="1">
      <alignment horizontal="center" vertical="center"/>
      <protection/>
    </xf>
    <xf numFmtId="0" fontId="11" fillId="0" borderId="22" xfId="155" applyFont="1" applyFill="1" applyBorder="1" applyAlignment="1">
      <alignment vertical="center" wrapText="1"/>
      <protection/>
    </xf>
    <xf numFmtId="1" fontId="88" fillId="0" borderId="22" xfId="155" applyNumberFormat="1" applyFont="1" applyFill="1" applyBorder="1" applyAlignment="1">
      <alignment horizontal="center" vertical="center" wrapText="1"/>
      <protection/>
    </xf>
    <xf numFmtId="173" fontId="88" fillId="0" borderId="22" xfId="155" applyNumberFormat="1" applyFont="1" applyFill="1" applyBorder="1" applyAlignment="1">
      <alignment horizontal="center" vertical="center"/>
      <protection/>
    </xf>
    <xf numFmtId="1" fontId="88" fillId="0" borderId="22" xfId="155" applyNumberFormat="1" applyFont="1" applyFill="1" applyBorder="1" applyAlignment="1">
      <alignment horizontal="center" vertical="center"/>
      <protection/>
    </xf>
    <xf numFmtId="172" fontId="90" fillId="0" borderId="22" xfId="151" applyNumberFormat="1" applyFont="1" applyBorder="1" applyAlignment="1">
      <alignment horizontal="center" vertical="center"/>
      <protection/>
    </xf>
    <xf numFmtId="1" fontId="4" fillId="0" borderId="22" xfId="155" applyNumberFormat="1" applyFont="1" applyFill="1" applyBorder="1" applyAlignment="1">
      <alignment horizontal="center" vertical="center" wrapText="1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1" fontId="11" fillId="0" borderId="24" xfId="155" applyNumberFormat="1" applyFont="1" applyFill="1" applyBorder="1" applyAlignment="1">
      <alignment horizontal="center" vertical="center" wrapText="1"/>
      <protection/>
    </xf>
    <xf numFmtId="172" fontId="91" fillId="0" borderId="27" xfId="155" applyNumberFormat="1" applyFont="1" applyFill="1" applyBorder="1" applyAlignment="1">
      <alignment horizontal="center" vertical="center" wrapText="1"/>
      <protection/>
    </xf>
    <xf numFmtId="172" fontId="90" fillId="0" borderId="22" xfId="161" applyNumberFormat="1" applyFont="1" applyFill="1" applyBorder="1" applyAlignment="1">
      <alignment horizontal="center" vertical="center" wrapText="1"/>
      <protection/>
    </xf>
    <xf numFmtId="3" fontId="88" fillId="0" borderId="22" xfId="156" applyNumberFormat="1" applyFont="1" applyFill="1" applyBorder="1" applyAlignment="1" applyProtection="1">
      <alignment horizontal="center" vertical="center"/>
      <protection locked="0"/>
    </xf>
    <xf numFmtId="1" fontId="28" fillId="0" borderId="0" xfId="156" applyNumberFormat="1" applyFont="1" applyFill="1" applyBorder="1" applyAlignment="1" applyProtection="1">
      <alignment horizontal="center"/>
      <protection locked="0"/>
    </xf>
    <xf numFmtId="1" fontId="28" fillId="0" borderId="0" xfId="156" applyNumberFormat="1" applyFont="1" applyFill="1" applyBorder="1" applyAlignment="1" applyProtection="1">
      <alignment/>
      <protection locked="0"/>
    </xf>
    <xf numFmtId="1" fontId="3" fillId="0" borderId="0" xfId="156" applyNumberFormat="1" applyFont="1" applyFill="1" applyBorder="1" applyAlignment="1" applyProtection="1">
      <alignment/>
      <protection locked="0"/>
    </xf>
    <xf numFmtId="1" fontId="5" fillId="0" borderId="0" xfId="156" applyNumberFormat="1" applyFont="1" applyFill="1" applyBorder="1" applyProtection="1">
      <alignment/>
      <protection locked="0"/>
    </xf>
    <xf numFmtId="1" fontId="7" fillId="0" borderId="0" xfId="156" applyNumberFormat="1" applyFont="1" applyFill="1" applyBorder="1" applyAlignment="1" applyProtection="1">
      <alignment horizontal="right"/>
      <protection locked="0"/>
    </xf>
    <xf numFmtId="3" fontId="87" fillId="0" borderId="22" xfId="152" applyNumberFormat="1" applyFont="1" applyBorder="1" applyAlignment="1">
      <alignment horizontal="center" vertical="center" wrapText="1"/>
      <protection/>
    </xf>
    <xf numFmtId="0" fontId="87" fillId="0" borderId="22" xfId="155" applyFont="1" applyFill="1" applyBorder="1" applyAlignment="1">
      <alignment horizontal="center" vertical="center" wrapText="1"/>
      <protection/>
    </xf>
    <xf numFmtId="0" fontId="87" fillId="0" borderId="22" xfId="154" applyFont="1" applyFill="1" applyBorder="1" applyAlignment="1">
      <alignment horizontal="center" vertical="center" wrapText="1"/>
      <protection/>
    </xf>
    <xf numFmtId="3" fontId="11" fillId="0" borderId="22" xfId="139" applyNumberFormat="1" applyFont="1" applyBorder="1" applyAlignment="1">
      <alignment horizontal="center" vertical="center" wrapText="1"/>
      <protection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2" xfId="139" applyNumberFormat="1" applyFont="1" applyBorder="1" applyAlignment="1">
      <alignment horizontal="center" vertical="center"/>
      <protection/>
    </xf>
    <xf numFmtId="3" fontId="11" fillId="0" borderId="22" xfId="0" applyNumberFormat="1" applyFont="1" applyBorder="1" applyAlignment="1">
      <alignment horizontal="center" vertical="center"/>
    </xf>
    <xf numFmtId="0" fontId="21" fillId="0" borderId="0" xfId="151" applyFont="1" applyAlignment="1">
      <alignment horizontal="center" vertical="center" wrapText="1"/>
      <protection/>
    </xf>
    <xf numFmtId="0" fontId="32" fillId="0" borderId="0" xfId="159" applyFont="1" applyFill="1" applyBorder="1" applyAlignment="1">
      <alignment horizontal="center" vertical="center" wrapText="1"/>
      <protection/>
    </xf>
    <xf numFmtId="0" fontId="28" fillId="0" borderId="0" xfId="158" applyFont="1" applyFill="1" applyAlignment="1">
      <alignment horizontal="center" vertical="top" wrapText="1"/>
      <protection/>
    </xf>
    <xf numFmtId="0" fontId="28" fillId="0" borderId="22" xfId="158" applyFont="1" applyFill="1" applyBorder="1" applyAlignment="1">
      <alignment horizontal="center" vertical="top" wrapText="1"/>
      <protection/>
    </xf>
    <xf numFmtId="49" fontId="29" fillId="0" borderId="22" xfId="158" applyNumberFormat="1" applyFont="1" applyBorder="1" applyAlignment="1">
      <alignment horizontal="center" vertical="center" wrapText="1"/>
      <protection/>
    </xf>
    <xf numFmtId="0" fontId="29" fillId="0" borderId="22" xfId="158" applyFont="1" applyBorder="1" applyAlignment="1">
      <alignment horizontal="center" vertical="center" wrapText="1"/>
      <protection/>
    </xf>
    <xf numFmtId="0" fontId="17" fillId="0" borderId="0" xfId="161" applyFont="1" applyFill="1" applyAlignment="1">
      <alignment horizontal="center" wrapText="1"/>
      <protection/>
    </xf>
    <xf numFmtId="0" fontId="19" fillId="0" borderId="0" xfId="161" applyFont="1" applyFill="1" applyAlignment="1">
      <alignment horizontal="center"/>
      <protection/>
    </xf>
    <xf numFmtId="0" fontId="20" fillId="0" borderId="22" xfId="161" applyFont="1" applyFill="1" applyBorder="1" applyAlignment="1">
      <alignment horizontal="center"/>
      <protection/>
    </xf>
    <xf numFmtId="49" fontId="57" fillId="0" borderId="22" xfId="158" applyNumberFormat="1" applyFont="1" applyBorder="1" applyAlignment="1">
      <alignment horizontal="center" vertical="center" wrapText="1"/>
      <protection/>
    </xf>
    <xf numFmtId="14" fontId="21" fillId="0" borderId="22" xfId="140" applyNumberFormat="1" applyFont="1" applyBorder="1" applyAlignment="1">
      <alignment horizontal="center" vertical="center" wrapText="1"/>
      <protection/>
    </xf>
    <xf numFmtId="0" fontId="24" fillId="0" borderId="0" xfId="161" applyFont="1" applyFill="1" applyAlignment="1">
      <alignment horizontal="center" wrapText="1"/>
      <protection/>
    </xf>
    <xf numFmtId="0" fontId="19" fillId="0" borderId="0" xfId="161" applyFont="1" applyFill="1" applyAlignment="1">
      <alignment horizontal="center" wrapText="1"/>
      <protection/>
    </xf>
    <xf numFmtId="0" fontId="17" fillId="0" borderId="22" xfId="161" applyFont="1" applyFill="1" applyBorder="1" applyAlignment="1">
      <alignment horizontal="center" vertical="center" wrapText="1"/>
      <protection/>
    </xf>
    <xf numFmtId="0" fontId="4" fillId="0" borderId="22" xfId="155" applyFont="1" applyFill="1" applyBorder="1" applyAlignment="1">
      <alignment horizontal="center" vertical="center" wrapText="1"/>
      <protection/>
    </xf>
    <xf numFmtId="0" fontId="30" fillId="0" borderId="0" xfId="155" applyFont="1" applyFill="1" applyBorder="1" applyAlignment="1">
      <alignment horizontal="center" vertical="center" wrapText="1"/>
      <protection/>
    </xf>
    <xf numFmtId="0" fontId="87" fillId="0" borderId="25" xfId="155" applyFont="1" applyFill="1" applyBorder="1" applyAlignment="1">
      <alignment horizontal="center" vertical="center"/>
      <protection/>
    </xf>
    <xf numFmtId="0" fontId="87" fillId="0" borderId="32" xfId="155" applyFont="1" applyFill="1" applyBorder="1" applyAlignment="1">
      <alignment horizontal="center" vertical="center"/>
      <protection/>
    </xf>
    <xf numFmtId="0" fontId="58" fillId="0" borderId="33" xfId="155" applyFont="1" applyBorder="1" applyAlignment="1">
      <alignment horizontal="center" vertical="center" wrapText="1"/>
      <protection/>
    </xf>
    <xf numFmtId="0" fontId="11" fillId="0" borderId="25" xfId="155" applyFont="1" applyFill="1" applyBorder="1" applyAlignment="1">
      <alignment horizontal="center" vertical="center"/>
      <protection/>
    </xf>
    <xf numFmtId="0" fontId="11" fillId="0" borderId="32" xfId="155" applyFont="1" applyFill="1" applyBorder="1" applyAlignment="1">
      <alignment horizontal="center" vertical="center"/>
      <protection/>
    </xf>
    <xf numFmtId="0" fontId="11" fillId="0" borderId="22" xfId="155" applyFont="1" applyFill="1" applyBorder="1" applyAlignment="1">
      <alignment horizontal="center" vertical="center"/>
      <protection/>
    </xf>
    <xf numFmtId="0" fontId="4" fillId="0" borderId="27" xfId="155" applyFont="1" applyFill="1" applyBorder="1" applyAlignment="1">
      <alignment horizontal="center" vertical="center" wrapText="1"/>
      <protection/>
    </xf>
    <xf numFmtId="0" fontId="4" fillId="0" borderId="24" xfId="155" applyFont="1" applyFill="1" applyBorder="1" applyAlignment="1">
      <alignment horizontal="center" vertical="center" wrapText="1"/>
      <protection/>
    </xf>
    <xf numFmtId="0" fontId="18" fillId="0" borderId="22" xfId="161" applyFont="1" applyFill="1" applyBorder="1" applyAlignment="1">
      <alignment horizontal="center" vertical="center" wrapText="1"/>
      <protection/>
    </xf>
    <xf numFmtId="1" fontId="12" fillId="0" borderId="22" xfId="156" applyNumberFormat="1" applyFont="1" applyFill="1" applyBorder="1" applyAlignment="1" applyProtection="1">
      <alignment horizontal="center" vertical="center" wrapText="1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56" applyNumberFormat="1" applyFont="1" applyFill="1" applyBorder="1" applyAlignment="1" applyProtection="1">
      <alignment horizontal="center"/>
      <protection/>
    </xf>
    <xf numFmtId="1" fontId="56" fillId="0" borderId="22" xfId="156" applyNumberFormat="1" applyFont="1" applyFill="1" applyBorder="1" applyAlignment="1" applyProtection="1">
      <alignment horizontal="center" vertical="center" wrapText="1"/>
      <protection/>
    </xf>
    <xf numFmtId="1" fontId="28" fillId="0" borderId="0" xfId="156" applyNumberFormat="1" applyFont="1" applyFill="1" applyAlignment="1" applyProtection="1">
      <alignment horizontal="center"/>
      <protection locked="0"/>
    </xf>
    <xf numFmtId="1" fontId="28" fillId="0" borderId="0" xfId="156" applyNumberFormat="1" applyFont="1" applyFill="1" applyBorder="1" applyAlignment="1" applyProtection="1">
      <alignment horizontal="center"/>
      <protection locked="0"/>
    </xf>
    <xf numFmtId="1" fontId="6" fillId="0" borderId="22" xfId="156" applyNumberFormat="1" applyFont="1" applyFill="1" applyBorder="1" applyAlignment="1" applyProtection="1">
      <alignment horizontal="center" vertical="center"/>
      <protection locked="0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Explanatory Text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te" xfId="120"/>
    <cellStyle name="Note 2" xfId="121"/>
    <cellStyle name="Output" xfId="122"/>
    <cellStyle name="Output 2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3" xfId="140"/>
    <cellStyle name="Звичайний 3 2 3" xfId="141"/>
    <cellStyle name="Звичайний 4" xfId="142"/>
    <cellStyle name="Итог" xfId="143"/>
    <cellStyle name="Контрольная ячейка" xfId="144"/>
    <cellStyle name="Название" xfId="145"/>
    <cellStyle name="Нейтральный" xfId="146"/>
    <cellStyle name="Обычный 2" xfId="147"/>
    <cellStyle name="Обычный 2 2" xfId="148"/>
    <cellStyle name="Обычный 2 3" xfId="149"/>
    <cellStyle name="Обычный 3" xfId="150"/>
    <cellStyle name="Обычный 4" xfId="151"/>
    <cellStyle name="Обычный 5" xfId="152"/>
    <cellStyle name="Обычный 5 2" xfId="153"/>
    <cellStyle name="Обычный 5 3" xfId="154"/>
    <cellStyle name="Обычный 6 3" xfId="155"/>
    <cellStyle name="Обычный_06" xfId="156"/>
    <cellStyle name="Обычный_09_Професійний склад" xfId="157"/>
    <cellStyle name="Обычный_27.08.2013" xfId="158"/>
    <cellStyle name="Обычный_TБЛ-12~1" xfId="159"/>
    <cellStyle name="Обычный_Иванова_1.03.05" xfId="160"/>
    <cellStyle name="Обычный_Форма7Н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A14" sqref="A14"/>
    </sheetView>
  </sheetViews>
  <sheetFormatPr defaultColWidth="10.28125" defaultRowHeight="15"/>
  <cols>
    <col min="1" max="1" width="62.28125" style="37" customWidth="1"/>
    <col min="2" max="3" width="18.7109375" style="40" customWidth="1"/>
    <col min="4" max="237" width="7.8515625" style="37" customWidth="1"/>
    <col min="238" max="238" width="39.28125" style="37" customWidth="1"/>
    <col min="239" max="16384" width="10.28125" style="37" customWidth="1"/>
  </cols>
  <sheetData>
    <row r="1" spans="1:3" ht="49.5" customHeight="1">
      <c r="A1" s="204" t="s">
        <v>117</v>
      </c>
      <c r="B1" s="204"/>
      <c r="C1" s="204"/>
    </row>
    <row r="2" spans="1:3" ht="38.25" customHeight="1">
      <c r="A2" s="205" t="s">
        <v>42</v>
      </c>
      <c r="B2" s="205"/>
      <c r="C2" s="205"/>
    </row>
    <row r="3" spans="1:3" ht="18.75" customHeight="1">
      <c r="A3" s="71"/>
      <c r="B3" s="71"/>
      <c r="C3" s="71"/>
    </row>
    <row r="4" spans="1:3" s="38" customFormat="1" ht="40.5" customHeight="1">
      <c r="A4" s="72"/>
      <c r="B4" s="73" t="s">
        <v>118</v>
      </c>
      <c r="C4" s="73" t="s">
        <v>119</v>
      </c>
    </row>
    <row r="5" spans="1:3" s="38" customFormat="1" ht="61.5" customHeight="1">
      <c r="A5" s="74" t="s">
        <v>44</v>
      </c>
      <c r="B5" s="136">
        <v>610.9</v>
      </c>
      <c r="C5" s="185">
        <v>613.7</v>
      </c>
    </row>
    <row r="6" spans="1:3" s="38" customFormat="1" ht="48.75" customHeight="1">
      <c r="A6" s="75" t="s">
        <v>43</v>
      </c>
      <c r="B6" s="134">
        <v>60.1</v>
      </c>
      <c r="C6" s="135">
        <v>60.3</v>
      </c>
    </row>
    <row r="7" spans="1:3" s="38" customFormat="1" ht="57" customHeight="1">
      <c r="A7" s="76" t="s">
        <v>45</v>
      </c>
      <c r="B7" s="136">
        <v>559</v>
      </c>
      <c r="C7" s="136">
        <v>565.8</v>
      </c>
    </row>
    <row r="8" spans="1:3" s="38" customFormat="1" ht="54.75" customHeight="1">
      <c r="A8" s="77" t="s">
        <v>51</v>
      </c>
      <c r="B8" s="134">
        <v>55</v>
      </c>
      <c r="C8" s="134">
        <v>55.6</v>
      </c>
    </row>
    <row r="9" spans="1:3" s="38" customFormat="1" ht="70.5" customHeight="1">
      <c r="A9" s="76" t="s">
        <v>50</v>
      </c>
      <c r="B9" s="136">
        <v>51.9</v>
      </c>
      <c r="C9" s="136">
        <v>47.9</v>
      </c>
    </row>
    <row r="10" spans="1:3" s="38" customFormat="1" ht="60.75" customHeight="1">
      <c r="A10" s="77" t="s">
        <v>52</v>
      </c>
      <c r="B10" s="134">
        <v>8.5</v>
      </c>
      <c r="C10" s="134">
        <v>7.8</v>
      </c>
    </row>
    <row r="11" spans="1:3" s="41" customFormat="1" ht="15">
      <c r="A11" s="39"/>
      <c r="B11" s="39"/>
      <c r="C11" s="40"/>
    </row>
    <row r="12" spans="1:3" s="43" customFormat="1" ht="12" customHeight="1">
      <c r="A12" s="42"/>
      <c r="B12" s="42"/>
      <c r="C12" s="40"/>
    </row>
    <row r="13" ht="15">
      <c r="A13" s="44"/>
    </row>
    <row r="14" ht="15">
      <c r="A14" s="44"/>
    </row>
    <row r="15" ht="15">
      <c r="A15" s="44"/>
    </row>
    <row r="16" ht="15">
      <c r="A16" s="44"/>
    </row>
    <row r="17" ht="15">
      <c r="A17" s="44"/>
    </row>
    <row r="18" ht="15">
      <c r="A18" s="44"/>
    </row>
    <row r="19" ht="15">
      <c r="A19" s="44"/>
    </row>
    <row r="20" ht="15">
      <c r="A20" s="44"/>
    </row>
    <row r="21" ht="15">
      <c r="A21" s="44"/>
    </row>
    <row r="22" ht="15">
      <c r="A22" s="44"/>
    </row>
  </sheetData>
  <sheetProtection/>
  <mergeCells count="2">
    <mergeCell ref="A1:C1"/>
    <mergeCell ref="A2:C2"/>
  </mergeCells>
  <printOptions horizontalCentered="1"/>
  <pageMargins left="0.2362204724409449" right="0.15748031496062992" top="0.6692913385826772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Normal="85" zoomScaleSheetLayoutView="100" zoomScalePageLayoutView="0" workbookViewId="0" topLeftCell="B1">
      <selection activeCell="F4" sqref="F4"/>
    </sheetView>
  </sheetViews>
  <sheetFormatPr defaultColWidth="9.140625" defaultRowHeight="15"/>
  <cols>
    <col min="1" max="1" width="1.28515625" style="64" hidden="1" customWidth="1"/>
    <col min="2" max="2" width="24.140625" style="64" customWidth="1"/>
    <col min="3" max="4" width="16.7109375" style="64" customWidth="1"/>
    <col min="5" max="6" width="16.28125" style="64" customWidth="1"/>
    <col min="7" max="7" width="9.140625" style="64" customWidth="1"/>
    <col min="8" max="10" width="0" style="64" hidden="1" customWidth="1"/>
    <col min="11" max="16384" width="9.140625" style="64" customWidth="1"/>
  </cols>
  <sheetData>
    <row r="1" spans="1:6" s="45" customFormat="1" ht="51" customHeight="1">
      <c r="A1" s="206" t="s">
        <v>46</v>
      </c>
      <c r="B1" s="206"/>
      <c r="C1" s="206"/>
      <c r="D1" s="206"/>
      <c r="E1" s="206"/>
      <c r="F1" s="206"/>
    </row>
    <row r="2" spans="1:6" s="45" customFormat="1" ht="16.5" customHeight="1">
      <c r="A2" s="46"/>
      <c r="B2" s="46"/>
      <c r="C2" s="46"/>
      <c r="D2" s="46"/>
      <c r="E2" s="46"/>
      <c r="F2" s="47" t="s">
        <v>47</v>
      </c>
    </row>
    <row r="3" spans="1:6" s="45" customFormat="1" ht="24.75" customHeight="1">
      <c r="A3" s="46"/>
      <c r="B3" s="207"/>
      <c r="C3" s="208" t="s">
        <v>121</v>
      </c>
      <c r="D3" s="208" t="s">
        <v>122</v>
      </c>
      <c r="E3" s="209" t="s">
        <v>48</v>
      </c>
      <c r="F3" s="209"/>
    </row>
    <row r="4" spans="1:6" s="45" customFormat="1" ht="42" customHeight="1">
      <c r="A4" s="48"/>
      <c r="B4" s="207"/>
      <c r="C4" s="208"/>
      <c r="D4" s="208"/>
      <c r="E4" s="49" t="s">
        <v>2</v>
      </c>
      <c r="F4" s="50" t="s">
        <v>49</v>
      </c>
    </row>
    <row r="5" spans="2:6" s="51" customFormat="1" ht="19.5" customHeight="1">
      <c r="B5" s="52" t="s">
        <v>10</v>
      </c>
      <c r="C5" s="53">
        <v>1</v>
      </c>
      <c r="D5" s="54">
        <v>2</v>
      </c>
      <c r="E5" s="53">
        <v>3</v>
      </c>
      <c r="F5" s="54">
        <v>4</v>
      </c>
    </row>
    <row r="6" spans="2:10" s="55" customFormat="1" ht="27.75" customHeight="1">
      <c r="B6" s="78" t="s">
        <v>53</v>
      </c>
      <c r="C6" s="56">
        <f>SUM(C7:C23)</f>
        <v>5427</v>
      </c>
      <c r="D6" s="56">
        <f>SUM(D7:D23)</f>
        <v>2403</v>
      </c>
      <c r="E6" s="57">
        <f>ROUND(D6/C6*100,1)</f>
        <v>44.3</v>
      </c>
      <c r="F6" s="56">
        <f aca="true" t="shared" si="0" ref="F6:F23">D6-C6</f>
        <v>-3024</v>
      </c>
      <c r="I6" s="58"/>
      <c r="J6" s="58"/>
    </row>
    <row r="7" spans="2:10" s="59" customFormat="1" ht="23.25" customHeight="1">
      <c r="B7" s="79" t="s">
        <v>54</v>
      </c>
      <c r="C7" s="155">
        <v>0</v>
      </c>
      <c r="D7" s="155">
        <v>0</v>
      </c>
      <c r="E7" s="133" t="s">
        <v>73</v>
      </c>
      <c r="F7" s="60">
        <f t="shared" si="0"/>
        <v>0</v>
      </c>
      <c r="H7" s="61">
        <f>ROUND(D7/$D$6*100,1)</f>
        <v>0</v>
      </c>
      <c r="I7" s="62">
        <f>ROUND(C7/1000,1)</f>
        <v>0</v>
      </c>
      <c r="J7" s="62">
        <f>ROUND(D7/1000,1)</f>
        <v>0</v>
      </c>
    </row>
    <row r="8" spans="2:10" s="59" customFormat="1" ht="23.25" customHeight="1">
      <c r="B8" s="79" t="s">
        <v>55</v>
      </c>
      <c r="C8" s="156">
        <v>2882</v>
      </c>
      <c r="D8" s="156">
        <v>520</v>
      </c>
      <c r="E8" s="133">
        <f aca="true" t="shared" si="1" ref="E8:E23">ROUND(D8/C8*100,1)</f>
        <v>18</v>
      </c>
      <c r="F8" s="60">
        <f t="shared" si="0"/>
        <v>-2362</v>
      </c>
      <c r="H8" s="61">
        <f aca="true" t="shared" si="2" ref="H8:H23">ROUND(D8/$D$6*100,1)</f>
        <v>21.6</v>
      </c>
      <c r="I8" s="62">
        <f aca="true" t="shared" si="3" ref="I8:J23">ROUND(C8/1000,1)</f>
        <v>2.9</v>
      </c>
      <c r="J8" s="62">
        <f t="shared" si="3"/>
        <v>0.5</v>
      </c>
    </row>
    <row r="9" spans="2:10" s="59" customFormat="1" ht="23.25" customHeight="1">
      <c r="B9" s="79" t="s">
        <v>97</v>
      </c>
      <c r="C9" s="156">
        <v>0</v>
      </c>
      <c r="D9" s="156">
        <v>63</v>
      </c>
      <c r="E9" s="133" t="s">
        <v>73</v>
      </c>
      <c r="F9" s="60">
        <f t="shared" si="0"/>
        <v>63</v>
      </c>
      <c r="H9" s="63">
        <f t="shared" si="2"/>
        <v>2.6</v>
      </c>
      <c r="I9" s="62">
        <f t="shared" si="3"/>
        <v>0</v>
      </c>
      <c r="J9" s="62">
        <f t="shared" si="3"/>
        <v>0.1</v>
      </c>
    </row>
    <row r="10" spans="2:10" s="59" customFormat="1" ht="23.25" customHeight="1">
      <c r="B10" s="79" t="s">
        <v>56</v>
      </c>
      <c r="C10" s="156">
        <v>62</v>
      </c>
      <c r="D10" s="156">
        <v>92</v>
      </c>
      <c r="E10" s="133">
        <f t="shared" si="1"/>
        <v>148.4</v>
      </c>
      <c r="F10" s="60">
        <f t="shared" si="0"/>
        <v>30</v>
      </c>
      <c r="H10" s="61">
        <f t="shared" si="2"/>
        <v>3.8</v>
      </c>
      <c r="I10" s="62">
        <f t="shared" si="3"/>
        <v>0.1</v>
      </c>
      <c r="J10" s="62">
        <f t="shared" si="3"/>
        <v>0.1</v>
      </c>
    </row>
    <row r="11" spans="2:10" s="59" customFormat="1" ht="23.25" customHeight="1">
      <c r="B11" s="79" t="s">
        <v>57</v>
      </c>
      <c r="C11" s="156">
        <v>0</v>
      </c>
      <c r="D11" s="156">
        <v>0</v>
      </c>
      <c r="E11" s="133" t="s">
        <v>73</v>
      </c>
      <c r="F11" s="60">
        <f t="shared" si="0"/>
        <v>0</v>
      </c>
      <c r="H11" s="63">
        <f t="shared" si="2"/>
        <v>0</v>
      </c>
      <c r="I11" s="62">
        <f t="shared" si="3"/>
        <v>0</v>
      </c>
      <c r="J11" s="62">
        <f t="shared" si="3"/>
        <v>0</v>
      </c>
    </row>
    <row r="12" spans="2:10" s="59" customFormat="1" ht="23.25" customHeight="1">
      <c r="B12" s="79" t="s">
        <v>58</v>
      </c>
      <c r="C12" s="156">
        <v>30</v>
      </c>
      <c r="D12" s="156">
        <v>9</v>
      </c>
      <c r="E12" s="133">
        <f t="shared" si="1"/>
        <v>30</v>
      </c>
      <c r="F12" s="60">
        <f t="shared" si="0"/>
        <v>-21</v>
      </c>
      <c r="H12" s="61">
        <f t="shared" si="2"/>
        <v>0.4</v>
      </c>
      <c r="I12" s="62">
        <f t="shared" si="3"/>
        <v>0</v>
      </c>
      <c r="J12" s="62">
        <f t="shared" si="3"/>
        <v>0</v>
      </c>
    </row>
    <row r="13" spans="2:10" s="59" customFormat="1" ht="23.25" customHeight="1">
      <c r="B13" s="79" t="s">
        <v>59</v>
      </c>
      <c r="C13" s="156">
        <v>259</v>
      </c>
      <c r="D13" s="156">
        <v>0</v>
      </c>
      <c r="E13" s="133">
        <f t="shared" si="1"/>
        <v>0</v>
      </c>
      <c r="F13" s="60">
        <f t="shared" si="0"/>
        <v>-259</v>
      </c>
      <c r="H13" s="61">
        <f t="shared" si="2"/>
        <v>0</v>
      </c>
      <c r="I13" s="62">
        <f t="shared" si="3"/>
        <v>0.3</v>
      </c>
      <c r="J13" s="62">
        <f t="shared" si="3"/>
        <v>0</v>
      </c>
    </row>
    <row r="14" spans="2:10" s="59" customFormat="1" ht="23.25" customHeight="1">
      <c r="B14" s="79" t="s">
        <v>60</v>
      </c>
      <c r="C14" s="156">
        <v>48</v>
      </c>
      <c r="D14" s="156">
        <v>0</v>
      </c>
      <c r="E14" s="133">
        <f t="shared" si="1"/>
        <v>0</v>
      </c>
      <c r="F14" s="60">
        <f t="shared" si="0"/>
        <v>-48</v>
      </c>
      <c r="H14" s="61">
        <f t="shared" si="2"/>
        <v>0</v>
      </c>
      <c r="I14" s="62">
        <f t="shared" si="3"/>
        <v>0</v>
      </c>
      <c r="J14" s="62">
        <f t="shared" si="3"/>
        <v>0</v>
      </c>
    </row>
    <row r="15" spans="2:10" s="59" customFormat="1" ht="23.25" customHeight="1">
      <c r="B15" s="79" t="s">
        <v>61</v>
      </c>
      <c r="C15" s="156">
        <v>47</v>
      </c>
      <c r="D15" s="156">
        <v>0</v>
      </c>
      <c r="E15" s="133">
        <f t="shared" si="1"/>
        <v>0</v>
      </c>
      <c r="F15" s="60">
        <f t="shared" si="0"/>
        <v>-47</v>
      </c>
      <c r="H15" s="61">
        <f t="shared" si="2"/>
        <v>0</v>
      </c>
      <c r="I15" s="62">
        <f t="shared" si="3"/>
        <v>0</v>
      </c>
      <c r="J15" s="62">
        <f t="shared" si="3"/>
        <v>0</v>
      </c>
    </row>
    <row r="16" spans="2:10" s="59" customFormat="1" ht="23.25" customHeight="1">
      <c r="B16" s="79" t="s">
        <v>62</v>
      </c>
      <c r="C16" s="156">
        <v>52</v>
      </c>
      <c r="D16" s="156">
        <v>1091</v>
      </c>
      <c r="E16" s="133" t="s">
        <v>132</v>
      </c>
      <c r="F16" s="60">
        <f t="shared" si="0"/>
        <v>1039</v>
      </c>
      <c r="H16" s="61">
        <f t="shared" si="2"/>
        <v>45.4</v>
      </c>
      <c r="I16" s="62">
        <f t="shared" si="3"/>
        <v>0.1</v>
      </c>
      <c r="J16" s="62">
        <f t="shared" si="3"/>
        <v>1.1</v>
      </c>
    </row>
    <row r="17" spans="2:10" s="59" customFormat="1" ht="23.25" customHeight="1">
      <c r="B17" s="79" t="s">
        <v>63</v>
      </c>
      <c r="C17" s="156">
        <v>8</v>
      </c>
      <c r="D17" s="156">
        <v>56</v>
      </c>
      <c r="E17" s="133" t="s">
        <v>133</v>
      </c>
      <c r="F17" s="60">
        <f t="shared" si="0"/>
        <v>48</v>
      </c>
      <c r="H17" s="61">
        <f t="shared" si="2"/>
        <v>2.3</v>
      </c>
      <c r="I17" s="62">
        <f t="shared" si="3"/>
        <v>0</v>
      </c>
      <c r="J17" s="62">
        <f t="shared" si="3"/>
        <v>0.1</v>
      </c>
    </row>
    <row r="18" spans="2:10" s="59" customFormat="1" ht="23.25" customHeight="1">
      <c r="B18" s="79" t="s">
        <v>64</v>
      </c>
      <c r="C18" s="156">
        <v>404</v>
      </c>
      <c r="D18" s="156">
        <v>0</v>
      </c>
      <c r="E18" s="133">
        <f t="shared" si="1"/>
        <v>0</v>
      </c>
      <c r="F18" s="60">
        <f t="shared" si="0"/>
        <v>-404</v>
      </c>
      <c r="H18" s="63">
        <f t="shared" si="2"/>
        <v>0</v>
      </c>
      <c r="I18" s="62">
        <f t="shared" si="3"/>
        <v>0.4</v>
      </c>
      <c r="J18" s="62">
        <f t="shared" si="3"/>
        <v>0</v>
      </c>
    </row>
    <row r="19" spans="2:10" s="59" customFormat="1" ht="23.25" customHeight="1">
      <c r="B19" s="79" t="s">
        <v>65</v>
      </c>
      <c r="C19" s="156">
        <v>248</v>
      </c>
      <c r="D19" s="156">
        <v>0</v>
      </c>
      <c r="E19" s="133">
        <f t="shared" si="1"/>
        <v>0</v>
      </c>
      <c r="F19" s="60">
        <f t="shared" si="0"/>
        <v>-248</v>
      </c>
      <c r="H19" s="63">
        <f t="shared" si="2"/>
        <v>0</v>
      </c>
      <c r="I19" s="62">
        <f t="shared" si="3"/>
        <v>0.2</v>
      </c>
      <c r="J19" s="62">
        <f t="shared" si="3"/>
        <v>0</v>
      </c>
    </row>
    <row r="20" spans="2:10" s="59" customFormat="1" ht="23.25" customHeight="1">
      <c r="B20" s="79" t="s">
        <v>66</v>
      </c>
      <c r="C20" s="156">
        <v>384</v>
      </c>
      <c r="D20" s="156">
        <v>62</v>
      </c>
      <c r="E20" s="133">
        <f t="shared" si="1"/>
        <v>16.1</v>
      </c>
      <c r="F20" s="60">
        <f t="shared" si="0"/>
        <v>-322</v>
      </c>
      <c r="H20" s="63">
        <f t="shared" si="2"/>
        <v>2.6</v>
      </c>
      <c r="I20" s="62">
        <f t="shared" si="3"/>
        <v>0.4</v>
      </c>
      <c r="J20" s="62">
        <f t="shared" si="3"/>
        <v>0.1</v>
      </c>
    </row>
    <row r="21" spans="2:10" s="59" customFormat="1" ht="23.25" customHeight="1">
      <c r="B21" s="79" t="s">
        <v>67</v>
      </c>
      <c r="C21" s="156">
        <v>206</v>
      </c>
      <c r="D21" s="156">
        <v>181</v>
      </c>
      <c r="E21" s="133">
        <f t="shared" si="1"/>
        <v>87.9</v>
      </c>
      <c r="F21" s="60">
        <f t="shared" si="0"/>
        <v>-25</v>
      </c>
      <c r="H21" s="61">
        <f t="shared" si="2"/>
        <v>7.5</v>
      </c>
      <c r="I21" s="62">
        <f t="shared" si="3"/>
        <v>0.2</v>
      </c>
      <c r="J21" s="62">
        <f t="shared" si="3"/>
        <v>0.2</v>
      </c>
    </row>
    <row r="22" spans="2:10" s="59" customFormat="1" ht="23.25" customHeight="1">
      <c r="B22" s="79" t="s">
        <v>68</v>
      </c>
      <c r="C22" s="156">
        <v>152</v>
      </c>
      <c r="D22" s="156">
        <v>252</v>
      </c>
      <c r="E22" s="133">
        <f t="shared" si="1"/>
        <v>165.8</v>
      </c>
      <c r="F22" s="60">
        <f t="shared" si="0"/>
        <v>100</v>
      </c>
      <c r="H22" s="61">
        <f t="shared" si="2"/>
        <v>10.5</v>
      </c>
      <c r="I22" s="62">
        <f t="shared" si="3"/>
        <v>0.2</v>
      </c>
      <c r="J22" s="62">
        <f t="shared" si="3"/>
        <v>0.3</v>
      </c>
    </row>
    <row r="23" spans="2:10" s="59" customFormat="1" ht="23.25" customHeight="1">
      <c r="B23" s="79" t="s">
        <v>69</v>
      </c>
      <c r="C23" s="156">
        <v>645</v>
      </c>
      <c r="D23" s="156">
        <v>77</v>
      </c>
      <c r="E23" s="133">
        <f t="shared" si="1"/>
        <v>11.9</v>
      </c>
      <c r="F23" s="60">
        <f t="shared" si="0"/>
        <v>-568</v>
      </c>
      <c r="H23" s="61">
        <f t="shared" si="2"/>
        <v>3.2</v>
      </c>
      <c r="I23" s="62">
        <f t="shared" si="3"/>
        <v>0.6</v>
      </c>
      <c r="J23" s="62">
        <f t="shared" si="3"/>
        <v>0.1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1"/>
  <ignoredErrors>
    <ignoredError sqref="C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Normal="75" zoomScaleSheetLayoutView="100" zoomScalePageLayoutView="0" workbookViewId="0" topLeftCell="A1">
      <selection activeCell="I15" sqref="I15"/>
    </sheetView>
  </sheetViews>
  <sheetFormatPr defaultColWidth="8.8515625" defaultRowHeight="15"/>
  <cols>
    <col min="1" max="1" width="45.57421875" style="26" customWidth="1"/>
    <col min="2" max="3" width="11.57421875" style="26" customWidth="1"/>
    <col min="4" max="5" width="10.7109375" style="26" customWidth="1"/>
    <col min="6" max="9" width="8.8515625" style="26" customWidth="1"/>
    <col min="10" max="16384" width="8.8515625" style="26" customWidth="1"/>
  </cols>
  <sheetData>
    <row r="1" spans="1:5" s="21" customFormat="1" ht="41.25" customHeight="1">
      <c r="A1" s="210" t="s">
        <v>105</v>
      </c>
      <c r="B1" s="210"/>
      <c r="C1" s="210"/>
      <c r="D1" s="210"/>
      <c r="E1" s="210"/>
    </row>
    <row r="2" spans="1:5" s="21" customFormat="1" ht="21.75" customHeight="1">
      <c r="A2" s="211" t="s">
        <v>11</v>
      </c>
      <c r="B2" s="211"/>
      <c r="C2" s="211"/>
      <c r="D2" s="211"/>
      <c r="E2" s="211"/>
    </row>
    <row r="3" spans="1:5" s="23" customFormat="1" ht="12" customHeight="1">
      <c r="A3" s="22"/>
      <c r="B3" s="22"/>
      <c r="C3" s="22"/>
      <c r="D3" s="22"/>
      <c r="E3" s="22"/>
    </row>
    <row r="4" spans="1:5" s="23" customFormat="1" ht="21" customHeight="1">
      <c r="A4" s="212"/>
      <c r="B4" s="213" t="s">
        <v>121</v>
      </c>
      <c r="C4" s="213" t="s">
        <v>122</v>
      </c>
      <c r="D4" s="214" t="s">
        <v>48</v>
      </c>
      <c r="E4" s="214"/>
    </row>
    <row r="5" spans="1:5" s="23" customFormat="1" ht="33.75" customHeight="1">
      <c r="A5" s="212"/>
      <c r="B5" s="213"/>
      <c r="C5" s="213"/>
      <c r="D5" s="49" t="s">
        <v>2</v>
      </c>
      <c r="E5" s="50" t="s">
        <v>49</v>
      </c>
    </row>
    <row r="6" spans="1:5" s="24" customFormat="1" ht="34.5" customHeight="1">
      <c r="A6" s="154" t="s">
        <v>12</v>
      </c>
      <c r="B6" s="68">
        <f>SUM(B7:B25)</f>
        <v>5427</v>
      </c>
      <c r="C6" s="69">
        <f>SUM(C7:C25)</f>
        <v>2403</v>
      </c>
      <c r="D6" s="88">
        <f>ROUND(C6/B6*100,1)</f>
        <v>44.3</v>
      </c>
      <c r="E6" s="157">
        <f>C6-B6</f>
        <v>-3024</v>
      </c>
    </row>
    <row r="7" spans="1:9" ht="36" customHeight="1">
      <c r="A7" s="158" t="s">
        <v>13</v>
      </c>
      <c r="B7" s="70">
        <v>39</v>
      </c>
      <c r="C7" s="86">
        <v>82</v>
      </c>
      <c r="D7" s="87">
        <f>ROUND(C7/B7*100,1)</f>
        <v>210.3</v>
      </c>
      <c r="E7" s="159">
        <f aca="true" t="shared" si="0" ref="E7:E25">C7-B7</f>
        <v>43</v>
      </c>
      <c r="F7" s="24"/>
      <c r="G7" s="25"/>
      <c r="I7" s="27"/>
    </row>
    <row r="8" spans="1:9" ht="36" customHeight="1">
      <c r="A8" s="158" t="s">
        <v>14</v>
      </c>
      <c r="B8" s="70">
        <v>0</v>
      </c>
      <c r="C8" s="86">
        <v>0</v>
      </c>
      <c r="D8" s="190" t="s">
        <v>73</v>
      </c>
      <c r="E8" s="159">
        <f>C8-B8</f>
        <v>0</v>
      </c>
      <c r="F8" s="24"/>
      <c r="G8" s="25"/>
      <c r="I8" s="27"/>
    </row>
    <row r="9" spans="1:9" s="28" customFormat="1" ht="19.5" customHeight="1">
      <c r="A9" s="158" t="s">
        <v>15</v>
      </c>
      <c r="B9" s="70">
        <v>134</v>
      </c>
      <c r="C9" s="86">
        <v>30</v>
      </c>
      <c r="D9" s="87">
        <f>ROUND(C9/B9*100,1)</f>
        <v>22.4</v>
      </c>
      <c r="E9" s="159">
        <f t="shared" si="0"/>
        <v>-104</v>
      </c>
      <c r="F9" s="24"/>
      <c r="G9" s="25"/>
      <c r="H9" s="26"/>
      <c r="I9" s="27"/>
    </row>
    <row r="10" spans="1:11" ht="36" customHeight="1">
      <c r="A10" s="158" t="s">
        <v>16</v>
      </c>
      <c r="B10" s="70">
        <v>2472</v>
      </c>
      <c r="C10" s="86">
        <v>0</v>
      </c>
      <c r="D10" s="87">
        <f>ROUND(C10/B10*100,1)</f>
        <v>0</v>
      </c>
      <c r="E10" s="159">
        <f t="shared" si="0"/>
        <v>-2472</v>
      </c>
      <c r="F10" s="24"/>
      <c r="G10" s="25"/>
      <c r="I10" s="27"/>
      <c r="K10" s="29"/>
    </row>
    <row r="11" spans="1:9" ht="36" customHeight="1">
      <c r="A11" s="158" t="s">
        <v>17</v>
      </c>
      <c r="B11" s="70">
        <v>0</v>
      </c>
      <c r="C11" s="86">
        <v>0</v>
      </c>
      <c r="D11" s="190" t="s">
        <v>73</v>
      </c>
      <c r="E11" s="159">
        <f t="shared" si="0"/>
        <v>0</v>
      </c>
      <c r="F11" s="24"/>
      <c r="G11" s="25"/>
      <c r="I11" s="27"/>
    </row>
    <row r="12" spans="1:9" ht="19.5" customHeight="1">
      <c r="A12" s="158" t="s">
        <v>18</v>
      </c>
      <c r="B12" s="70">
        <v>30</v>
      </c>
      <c r="C12" s="86">
        <v>0</v>
      </c>
      <c r="D12" s="87">
        <f>ROUND(C12/B12*100,1)</f>
        <v>0</v>
      </c>
      <c r="E12" s="159">
        <f t="shared" si="0"/>
        <v>-30</v>
      </c>
      <c r="F12" s="24"/>
      <c r="G12" s="25"/>
      <c r="I12" s="66"/>
    </row>
    <row r="13" spans="1:9" ht="36" customHeight="1">
      <c r="A13" s="158" t="s">
        <v>19</v>
      </c>
      <c r="B13" s="70">
        <v>215</v>
      </c>
      <c r="C13" s="86">
        <v>91</v>
      </c>
      <c r="D13" s="87">
        <f>ROUND(C13/B13*100,1)</f>
        <v>42.3</v>
      </c>
      <c r="E13" s="159">
        <f t="shared" si="0"/>
        <v>-124</v>
      </c>
      <c r="F13" s="24"/>
      <c r="G13" s="25"/>
      <c r="I13" s="27"/>
    </row>
    <row r="14" spans="1:9" ht="36" customHeight="1">
      <c r="A14" s="158" t="s">
        <v>20</v>
      </c>
      <c r="B14" s="70">
        <v>0</v>
      </c>
      <c r="C14" s="86">
        <v>0</v>
      </c>
      <c r="D14" s="190" t="s">
        <v>73</v>
      </c>
      <c r="E14" s="159">
        <f t="shared" si="0"/>
        <v>0</v>
      </c>
      <c r="F14" s="24"/>
      <c r="G14" s="25"/>
      <c r="I14" s="27"/>
    </row>
    <row r="15" spans="1:9" ht="36" customHeight="1">
      <c r="A15" s="158" t="s">
        <v>21</v>
      </c>
      <c r="B15" s="70">
        <v>0</v>
      </c>
      <c r="C15" s="86">
        <v>0</v>
      </c>
      <c r="D15" s="190" t="s">
        <v>73</v>
      </c>
      <c r="E15" s="159">
        <f t="shared" si="0"/>
        <v>0</v>
      </c>
      <c r="F15" s="24"/>
      <c r="G15" s="25"/>
      <c r="I15" s="27"/>
    </row>
    <row r="16" spans="1:9" ht="19.5" customHeight="1">
      <c r="A16" s="158" t="s">
        <v>22</v>
      </c>
      <c r="B16" s="70">
        <v>15</v>
      </c>
      <c r="C16" s="86">
        <v>0</v>
      </c>
      <c r="D16" s="87">
        <f>ROUND(C16/B16*100,1)</f>
        <v>0</v>
      </c>
      <c r="E16" s="159">
        <f t="shared" si="0"/>
        <v>-15</v>
      </c>
      <c r="F16" s="24"/>
      <c r="G16" s="25"/>
      <c r="I16" s="27"/>
    </row>
    <row r="17" spans="1:9" ht="19.5" customHeight="1">
      <c r="A17" s="158" t="s">
        <v>23</v>
      </c>
      <c r="B17" s="70">
        <v>0</v>
      </c>
      <c r="C17" s="86">
        <v>0</v>
      </c>
      <c r="D17" s="190" t="s">
        <v>73</v>
      </c>
      <c r="E17" s="159">
        <f t="shared" si="0"/>
        <v>0</v>
      </c>
      <c r="F17" s="24"/>
      <c r="G17" s="25"/>
      <c r="I17" s="27"/>
    </row>
    <row r="18" spans="1:9" ht="19.5" customHeight="1">
      <c r="A18" s="158" t="s">
        <v>24</v>
      </c>
      <c r="B18" s="70">
        <v>29</v>
      </c>
      <c r="C18" s="86">
        <v>0</v>
      </c>
      <c r="D18" s="87">
        <f>ROUND(C18/B18*100,1)</f>
        <v>0</v>
      </c>
      <c r="E18" s="159">
        <f t="shared" si="0"/>
        <v>-29</v>
      </c>
      <c r="F18" s="24"/>
      <c r="G18" s="25"/>
      <c r="I18" s="27"/>
    </row>
    <row r="19" spans="1:9" ht="36" customHeight="1">
      <c r="A19" s="158" t="s">
        <v>25</v>
      </c>
      <c r="B19" s="70">
        <v>138</v>
      </c>
      <c r="C19" s="86">
        <v>0</v>
      </c>
      <c r="D19" s="87">
        <f>ROUND(C19/B19*100,1)</f>
        <v>0</v>
      </c>
      <c r="E19" s="159">
        <f t="shared" si="0"/>
        <v>-138</v>
      </c>
      <c r="F19" s="24"/>
      <c r="G19" s="25"/>
      <c r="I19" s="67"/>
    </row>
    <row r="20" spans="1:9" ht="36" customHeight="1">
      <c r="A20" s="158" t="s">
        <v>26</v>
      </c>
      <c r="B20" s="70">
        <v>60</v>
      </c>
      <c r="C20" s="86">
        <v>192</v>
      </c>
      <c r="D20" s="87">
        <f>ROUND(C20/B20*100,1)</f>
        <v>320</v>
      </c>
      <c r="E20" s="159">
        <f t="shared" si="0"/>
        <v>132</v>
      </c>
      <c r="F20" s="24"/>
      <c r="G20" s="25"/>
      <c r="I20" s="27"/>
    </row>
    <row r="21" spans="1:9" ht="36" customHeight="1">
      <c r="A21" s="158" t="s">
        <v>27</v>
      </c>
      <c r="B21" s="70">
        <v>177</v>
      </c>
      <c r="C21" s="86">
        <v>521</v>
      </c>
      <c r="D21" s="87">
        <f>ROUND(C21/B21*100,1)</f>
        <v>294.4</v>
      </c>
      <c r="E21" s="159">
        <f t="shared" si="0"/>
        <v>344</v>
      </c>
      <c r="F21" s="24"/>
      <c r="G21" s="25"/>
      <c r="I21" s="27"/>
    </row>
    <row r="22" spans="1:9" ht="19.5" customHeight="1">
      <c r="A22" s="158" t="s">
        <v>28</v>
      </c>
      <c r="B22" s="70">
        <v>0</v>
      </c>
      <c r="C22" s="86">
        <v>142</v>
      </c>
      <c r="D22" s="190" t="s">
        <v>73</v>
      </c>
      <c r="E22" s="159">
        <f t="shared" si="0"/>
        <v>142</v>
      </c>
      <c r="F22" s="24"/>
      <c r="G22" s="25"/>
      <c r="I22" s="27"/>
    </row>
    <row r="23" spans="1:9" ht="36" customHeight="1">
      <c r="A23" s="158" t="s">
        <v>29</v>
      </c>
      <c r="B23" s="70">
        <v>2077</v>
      </c>
      <c r="C23" s="86">
        <v>1274</v>
      </c>
      <c r="D23" s="87">
        <f>ROUND(C23/B23*100,1)</f>
        <v>61.3</v>
      </c>
      <c r="E23" s="159">
        <f t="shared" si="0"/>
        <v>-803</v>
      </c>
      <c r="F23" s="24"/>
      <c r="G23" s="25"/>
      <c r="I23" s="27"/>
    </row>
    <row r="24" spans="1:9" ht="36" customHeight="1">
      <c r="A24" s="158" t="s">
        <v>30</v>
      </c>
      <c r="B24" s="70">
        <v>41</v>
      </c>
      <c r="C24" s="86">
        <v>55</v>
      </c>
      <c r="D24" s="87">
        <f>ROUND(C24/B24*100,1)</f>
        <v>134.1</v>
      </c>
      <c r="E24" s="159">
        <f t="shared" si="0"/>
        <v>14</v>
      </c>
      <c r="F24" s="24"/>
      <c r="G24" s="25"/>
      <c r="I24" s="27"/>
    </row>
    <row r="25" spans="1:9" ht="22.5" customHeight="1">
      <c r="A25" s="158" t="s">
        <v>31</v>
      </c>
      <c r="B25" s="70">
        <v>0</v>
      </c>
      <c r="C25" s="86">
        <v>16</v>
      </c>
      <c r="D25" s="190" t="s">
        <v>73</v>
      </c>
      <c r="E25" s="159">
        <f t="shared" si="0"/>
        <v>16</v>
      </c>
      <c r="F25" s="24"/>
      <c r="G25" s="25"/>
      <c r="I25" s="27"/>
    </row>
    <row r="26" spans="1:9" ht="15.75">
      <c r="A26" s="30"/>
      <c r="B26" s="30"/>
      <c r="C26" s="30"/>
      <c r="D26" s="30"/>
      <c r="E26" s="30" t="s">
        <v>73</v>
      </c>
      <c r="I26" s="27"/>
    </row>
    <row r="27" spans="1:5" ht="12.75">
      <c r="A27" s="30"/>
      <c r="B27" s="30"/>
      <c r="C27" s="30"/>
      <c r="D27" s="30"/>
      <c r="E27" s="3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52.8515625" style="26" customWidth="1"/>
    <col min="2" max="5" width="19.7109375" style="26" customWidth="1"/>
    <col min="6" max="6" width="8.8515625" style="26" customWidth="1"/>
    <col min="7" max="7" width="10.8515625" style="26" bestFit="1" customWidth="1"/>
    <col min="8" max="16384" width="8.8515625" style="26" customWidth="1"/>
  </cols>
  <sheetData>
    <row r="1" spans="1:5" s="21" customFormat="1" ht="25.5" customHeight="1">
      <c r="A1" s="215" t="s">
        <v>106</v>
      </c>
      <c r="B1" s="215"/>
      <c r="C1" s="215"/>
      <c r="D1" s="215"/>
      <c r="E1" s="215"/>
    </row>
    <row r="2" spans="1:5" s="21" customFormat="1" ht="20.25" customHeight="1">
      <c r="A2" s="216" t="s">
        <v>32</v>
      </c>
      <c r="B2" s="216"/>
      <c r="C2" s="216"/>
      <c r="D2" s="216"/>
      <c r="E2" s="216"/>
    </row>
    <row r="3" spans="1:5" s="21" customFormat="1" ht="17.25" customHeight="1">
      <c r="A3" s="65"/>
      <c r="B3" s="65"/>
      <c r="C3" s="65"/>
      <c r="D3" s="65"/>
      <c r="E3" s="65"/>
    </row>
    <row r="4" spans="1:5" s="23" customFormat="1" ht="25.5" customHeight="1">
      <c r="A4" s="212"/>
      <c r="B4" s="217" t="s">
        <v>123</v>
      </c>
      <c r="C4" s="217" t="s">
        <v>124</v>
      </c>
      <c r="D4" s="217" t="s">
        <v>48</v>
      </c>
      <c r="E4" s="217"/>
    </row>
    <row r="5" spans="1:5" s="23" customFormat="1" ht="38.25" customHeight="1">
      <c r="A5" s="212"/>
      <c r="B5" s="217"/>
      <c r="C5" s="217"/>
      <c r="D5" s="49" t="s">
        <v>2</v>
      </c>
      <c r="E5" s="50" t="s">
        <v>49</v>
      </c>
    </row>
    <row r="6" spans="1:7" s="32" customFormat="1" ht="30" customHeight="1">
      <c r="A6" s="119" t="s">
        <v>12</v>
      </c>
      <c r="B6" s="31">
        <f>SUM(B7:B15)</f>
        <v>5427</v>
      </c>
      <c r="C6" s="31">
        <f>SUM(C7:C15)</f>
        <v>2403</v>
      </c>
      <c r="D6" s="89">
        <f>ROUND(C6/B6*100,1)</f>
        <v>44.3</v>
      </c>
      <c r="E6" s="31">
        <f>C6-B6</f>
        <v>-3024</v>
      </c>
      <c r="G6" s="33"/>
    </row>
    <row r="7" spans="1:11" ht="40.5" customHeight="1">
      <c r="A7" s="120" t="s">
        <v>33</v>
      </c>
      <c r="B7" s="34">
        <v>717</v>
      </c>
      <c r="C7" s="34">
        <v>353</v>
      </c>
      <c r="D7" s="90">
        <f aca="true" t="shared" si="0" ref="D7:D15">ROUND(C7/B7*100,1)</f>
        <v>49.2</v>
      </c>
      <c r="E7" s="121">
        <f aca="true" t="shared" si="1" ref="E7:E15">C7-B7</f>
        <v>-364</v>
      </c>
      <c r="G7" s="33"/>
      <c r="H7" s="35"/>
      <c r="K7" s="35"/>
    </row>
    <row r="8" spans="1:11" ht="27.75" customHeight="1">
      <c r="A8" s="120" t="s">
        <v>34</v>
      </c>
      <c r="B8" s="34">
        <v>660</v>
      </c>
      <c r="C8" s="34">
        <v>602</v>
      </c>
      <c r="D8" s="90">
        <f t="shared" si="0"/>
        <v>91.2</v>
      </c>
      <c r="E8" s="121">
        <f t="shared" si="1"/>
        <v>-58</v>
      </c>
      <c r="G8" s="33"/>
      <c r="H8" s="35"/>
      <c r="K8" s="35"/>
    </row>
    <row r="9" spans="1:11" s="28" customFormat="1" ht="27.75" customHeight="1">
      <c r="A9" s="120" t="s">
        <v>35</v>
      </c>
      <c r="B9" s="34">
        <v>1274</v>
      </c>
      <c r="C9" s="34">
        <v>661</v>
      </c>
      <c r="D9" s="90">
        <f t="shared" si="0"/>
        <v>51.9</v>
      </c>
      <c r="E9" s="121">
        <f t="shared" si="1"/>
        <v>-613</v>
      </c>
      <c r="F9" s="26"/>
      <c r="G9" s="33"/>
      <c r="H9" s="35"/>
      <c r="I9" s="26"/>
      <c r="K9" s="35"/>
    </row>
    <row r="10" spans="1:11" ht="27.75" customHeight="1">
      <c r="A10" s="120" t="s">
        <v>36</v>
      </c>
      <c r="B10" s="34">
        <v>159</v>
      </c>
      <c r="C10" s="34">
        <v>85</v>
      </c>
      <c r="D10" s="90">
        <f t="shared" si="0"/>
        <v>53.5</v>
      </c>
      <c r="E10" s="121">
        <f t="shared" si="1"/>
        <v>-74</v>
      </c>
      <c r="G10" s="33"/>
      <c r="H10" s="35"/>
      <c r="K10" s="35"/>
    </row>
    <row r="11" spans="1:11" ht="28.5" customHeight="1">
      <c r="A11" s="120" t="s">
        <v>37</v>
      </c>
      <c r="B11" s="34">
        <v>475</v>
      </c>
      <c r="C11" s="34">
        <v>347</v>
      </c>
      <c r="D11" s="90">
        <f t="shared" si="0"/>
        <v>73.1</v>
      </c>
      <c r="E11" s="121">
        <f t="shared" si="1"/>
        <v>-128</v>
      </c>
      <c r="G11" s="33"/>
      <c r="H11" s="35"/>
      <c r="K11" s="35"/>
    </row>
    <row r="12" spans="1:11" ht="57" customHeight="1">
      <c r="A12" s="120" t="s">
        <v>38</v>
      </c>
      <c r="B12" s="34">
        <v>22</v>
      </c>
      <c r="C12" s="34">
        <v>0</v>
      </c>
      <c r="D12" s="90">
        <f t="shared" si="0"/>
        <v>0</v>
      </c>
      <c r="E12" s="121">
        <f t="shared" si="1"/>
        <v>-22</v>
      </c>
      <c r="G12" s="33"/>
      <c r="H12" s="35"/>
      <c r="K12" s="35"/>
    </row>
    <row r="13" spans="1:18" ht="27.75" customHeight="1">
      <c r="A13" s="120" t="s">
        <v>39</v>
      </c>
      <c r="B13" s="34">
        <v>1341</v>
      </c>
      <c r="C13" s="34">
        <v>101</v>
      </c>
      <c r="D13" s="90">
        <f t="shared" si="0"/>
        <v>7.5</v>
      </c>
      <c r="E13" s="121">
        <f t="shared" si="1"/>
        <v>-1240</v>
      </c>
      <c r="G13" s="33"/>
      <c r="H13" s="35"/>
      <c r="K13" s="35"/>
      <c r="R13" s="36"/>
    </row>
    <row r="14" spans="1:18" ht="75" customHeight="1">
      <c r="A14" s="120" t="s">
        <v>40</v>
      </c>
      <c r="B14" s="34">
        <v>590</v>
      </c>
      <c r="C14" s="34">
        <v>97</v>
      </c>
      <c r="D14" s="90">
        <f t="shared" si="0"/>
        <v>16.4</v>
      </c>
      <c r="E14" s="121">
        <f t="shared" si="1"/>
        <v>-493</v>
      </c>
      <c r="G14" s="33"/>
      <c r="H14" s="35"/>
      <c r="K14" s="35"/>
      <c r="R14" s="36"/>
    </row>
    <row r="15" spans="1:18" ht="27.75" customHeight="1">
      <c r="A15" s="120" t="s">
        <v>41</v>
      </c>
      <c r="B15" s="34">
        <v>189</v>
      </c>
      <c r="C15" s="34">
        <v>157</v>
      </c>
      <c r="D15" s="90">
        <f t="shared" si="0"/>
        <v>83.1</v>
      </c>
      <c r="E15" s="121">
        <f t="shared" si="1"/>
        <v>-32</v>
      </c>
      <c r="G15" s="33"/>
      <c r="H15" s="35"/>
      <c r="K15" s="35"/>
      <c r="R15" s="36"/>
    </row>
    <row r="16" spans="1:18" ht="12.75">
      <c r="A16" s="30"/>
      <c r="B16" s="30"/>
      <c r="C16" s="30"/>
      <c r="D16" s="30"/>
      <c r="R16" s="36"/>
    </row>
    <row r="17" spans="1:18" ht="12.75">
      <c r="A17" s="30"/>
      <c r="B17" s="30"/>
      <c r="C17" s="30"/>
      <c r="D17" s="30"/>
      <c r="R17" s="36"/>
    </row>
    <row r="18" ht="12.75">
      <c r="R18" s="36"/>
    </row>
    <row r="19" ht="12.75">
      <c r="R19" s="36"/>
    </row>
    <row r="20" ht="12.75">
      <c r="R20" s="36"/>
    </row>
    <row r="21" ht="12.75">
      <c r="R21" s="3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6">
      <selection activeCell="I16" sqref="I16"/>
    </sheetView>
  </sheetViews>
  <sheetFormatPr defaultColWidth="9.140625" defaultRowHeight="15"/>
  <cols>
    <col min="1" max="1" width="53.140625" style="0" customWidth="1"/>
    <col min="2" max="5" width="9.7109375" style="0" customWidth="1"/>
  </cols>
  <sheetData>
    <row r="1" spans="1:5" ht="48" customHeight="1">
      <c r="A1" s="222" t="s">
        <v>139</v>
      </c>
      <c r="B1" s="222"/>
      <c r="C1" s="222"/>
      <c r="D1" s="222"/>
      <c r="E1" s="222"/>
    </row>
    <row r="2" spans="1:5" ht="15" customHeight="1">
      <c r="A2" s="226" t="s">
        <v>0</v>
      </c>
      <c r="B2" s="228" t="s">
        <v>125</v>
      </c>
      <c r="C2" s="228" t="s">
        <v>126</v>
      </c>
      <c r="D2" s="223" t="s">
        <v>1</v>
      </c>
      <c r="E2" s="224"/>
    </row>
    <row r="3" spans="1:5" ht="31.5">
      <c r="A3" s="227"/>
      <c r="B3" s="228"/>
      <c r="C3" s="228"/>
      <c r="D3" s="104" t="s">
        <v>2</v>
      </c>
      <c r="E3" s="105" t="s">
        <v>70</v>
      </c>
    </row>
    <row r="4" spans="1:5" ht="18" customHeight="1">
      <c r="A4" s="91" t="s">
        <v>82</v>
      </c>
      <c r="B4" s="170">
        <v>15663</v>
      </c>
      <c r="C4" s="122">
        <v>13430</v>
      </c>
      <c r="D4" s="102">
        <f>ROUND(C4/B4*100,1)</f>
        <v>85.7</v>
      </c>
      <c r="E4" s="108">
        <f>C4-B4</f>
        <v>-2233</v>
      </c>
    </row>
    <row r="5" spans="1:5" ht="18" customHeight="1">
      <c r="A5" s="92" t="s">
        <v>75</v>
      </c>
      <c r="B5" s="175">
        <v>6501</v>
      </c>
      <c r="C5" s="123">
        <v>5296</v>
      </c>
      <c r="D5" s="103">
        <f>ROUND(C5/B5*100,1)</f>
        <v>81.5</v>
      </c>
      <c r="E5" s="109">
        <f>C5-B5</f>
        <v>-1205</v>
      </c>
    </row>
    <row r="6" spans="1:5" ht="31.5">
      <c r="A6" s="93" t="s">
        <v>83</v>
      </c>
      <c r="B6" s="164">
        <v>14766</v>
      </c>
      <c r="C6" s="124">
        <v>16930</v>
      </c>
      <c r="D6" s="137">
        <f>ROUND(C6/B6*100,1)</f>
        <v>114.7</v>
      </c>
      <c r="E6" s="138">
        <f>C6-B6</f>
        <v>2164</v>
      </c>
    </row>
    <row r="7" spans="1:5" ht="18" customHeight="1">
      <c r="A7" s="94" t="s">
        <v>84</v>
      </c>
      <c r="B7" s="165">
        <v>11361</v>
      </c>
      <c r="C7" s="125">
        <v>14100</v>
      </c>
      <c r="D7" s="137">
        <f>ROUND(C7/B7*100,1)</f>
        <v>124.1</v>
      </c>
      <c r="E7" s="138">
        <f>C7-B7</f>
        <v>2739</v>
      </c>
    </row>
    <row r="8" spans="1:5" ht="31.5">
      <c r="A8" s="94" t="s">
        <v>76</v>
      </c>
      <c r="B8" s="166">
        <v>76.9</v>
      </c>
      <c r="C8" s="189">
        <v>83.3</v>
      </c>
      <c r="D8" s="220" t="s">
        <v>134</v>
      </c>
      <c r="E8" s="221"/>
    </row>
    <row r="9" spans="1:5" ht="31.5">
      <c r="A9" s="95" t="s">
        <v>77</v>
      </c>
      <c r="B9" s="171">
        <v>3245</v>
      </c>
      <c r="C9" s="126">
        <v>2648</v>
      </c>
      <c r="D9" s="139">
        <f>ROUND(C9/B9*100,1)</f>
        <v>81.6</v>
      </c>
      <c r="E9" s="140">
        <f aca="true" t="shared" si="0" ref="E9:E14">C9-B9</f>
        <v>-597</v>
      </c>
    </row>
    <row r="10" spans="1:5" ht="31.5">
      <c r="A10" s="96" t="s">
        <v>78</v>
      </c>
      <c r="B10" s="172">
        <v>49</v>
      </c>
      <c r="C10" s="127">
        <v>36</v>
      </c>
      <c r="D10" s="141">
        <f>ROUND(C10/B10*100,1)</f>
        <v>73.5</v>
      </c>
      <c r="E10" s="142">
        <f t="shared" si="0"/>
        <v>-13</v>
      </c>
    </row>
    <row r="11" spans="1:5" ht="31.5">
      <c r="A11" s="97" t="s">
        <v>85</v>
      </c>
      <c r="B11" s="128">
        <v>242</v>
      </c>
      <c r="C11" s="128">
        <v>410</v>
      </c>
      <c r="D11" s="143">
        <f>ROUND(C11/B11*100,1)</f>
        <v>169.4</v>
      </c>
      <c r="E11" s="144">
        <f t="shared" si="0"/>
        <v>168</v>
      </c>
    </row>
    <row r="12" spans="1:5" ht="18" customHeight="1">
      <c r="A12" s="97" t="s">
        <v>86</v>
      </c>
      <c r="B12" s="163">
        <v>2708</v>
      </c>
      <c r="C12" s="128">
        <v>2447</v>
      </c>
      <c r="D12" s="143">
        <f>ROUND(C12/B12*100,1)</f>
        <v>90.4</v>
      </c>
      <c r="E12" s="144">
        <f t="shared" si="0"/>
        <v>-261</v>
      </c>
    </row>
    <row r="13" spans="1:5" ht="18" customHeight="1">
      <c r="A13" s="98" t="s">
        <v>87</v>
      </c>
      <c r="B13" s="163">
        <v>590</v>
      </c>
      <c r="C13" s="116">
        <v>723</v>
      </c>
      <c r="D13" s="137">
        <f>ROUND(C13/B13*100,1)</f>
        <v>122.5</v>
      </c>
      <c r="E13" s="138">
        <f t="shared" si="0"/>
        <v>133</v>
      </c>
    </row>
    <row r="14" spans="1:5" ht="18" customHeight="1">
      <c r="A14" s="99" t="s">
        <v>79</v>
      </c>
      <c r="B14" s="163">
        <v>0</v>
      </c>
      <c r="C14" s="128">
        <v>7</v>
      </c>
      <c r="D14" s="143" t="s">
        <v>73</v>
      </c>
      <c r="E14" s="138">
        <f t="shared" si="0"/>
        <v>7</v>
      </c>
    </row>
    <row r="15" spans="1:5" ht="31.5">
      <c r="A15" s="100" t="s">
        <v>88</v>
      </c>
      <c r="B15" s="173">
        <v>4260</v>
      </c>
      <c r="C15" s="127">
        <v>4391</v>
      </c>
      <c r="D15" s="141">
        <f aca="true" t="shared" si="1" ref="D15:D20">ROUND(C15/B15*100,1)</f>
        <v>103.1</v>
      </c>
      <c r="E15" s="142">
        <f aca="true" t="shared" si="2" ref="E15:E20">C15-B15</f>
        <v>131</v>
      </c>
    </row>
    <row r="16" spans="1:5" ht="31.5">
      <c r="A16" s="97" t="s">
        <v>89</v>
      </c>
      <c r="B16" s="174">
        <v>56579</v>
      </c>
      <c r="C16" s="128">
        <v>55197</v>
      </c>
      <c r="D16" s="132">
        <f t="shared" si="1"/>
        <v>97.6</v>
      </c>
      <c r="E16" s="131">
        <f t="shared" si="2"/>
        <v>-1382</v>
      </c>
    </row>
    <row r="17" spans="1:5" ht="18" customHeight="1">
      <c r="A17" s="97" t="s">
        <v>90</v>
      </c>
      <c r="B17" s="128">
        <v>13459</v>
      </c>
      <c r="C17" s="128">
        <v>11972</v>
      </c>
      <c r="D17" s="145">
        <f t="shared" si="1"/>
        <v>89</v>
      </c>
      <c r="E17" s="144">
        <f t="shared" si="2"/>
        <v>-1487</v>
      </c>
    </row>
    <row r="18" spans="1:5" ht="31.5">
      <c r="A18" s="101" t="s">
        <v>91</v>
      </c>
      <c r="B18" s="167">
        <v>4517</v>
      </c>
      <c r="C18" s="128">
        <v>4709</v>
      </c>
      <c r="D18" s="148">
        <f t="shared" si="1"/>
        <v>104.3</v>
      </c>
      <c r="E18" s="149">
        <f t="shared" si="2"/>
        <v>192</v>
      </c>
    </row>
    <row r="19" spans="1:5" ht="18" customHeight="1">
      <c r="A19" s="177" t="s">
        <v>92</v>
      </c>
      <c r="B19" s="186">
        <v>17597</v>
      </c>
      <c r="C19" s="178">
        <v>20508</v>
      </c>
      <c r="D19" s="179">
        <f t="shared" si="1"/>
        <v>116.5</v>
      </c>
      <c r="E19" s="180">
        <f t="shared" si="2"/>
        <v>2911</v>
      </c>
    </row>
    <row r="20" spans="1:5" ht="18" customHeight="1">
      <c r="A20" s="181" t="s">
        <v>80</v>
      </c>
      <c r="B20" s="188">
        <v>16529</v>
      </c>
      <c r="C20" s="182">
        <v>19107</v>
      </c>
      <c r="D20" s="183">
        <f t="shared" si="1"/>
        <v>115.6</v>
      </c>
      <c r="E20" s="184">
        <f t="shared" si="2"/>
        <v>2578</v>
      </c>
    </row>
    <row r="21" spans="1:5" ht="9" customHeight="1">
      <c r="A21" s="219"/>
      <c r="B21" s="219"/>
      <c r="C21" s="219"/>
      <c r="D21" s="219"/>
      <c r="E21" s="219"/>
    </row>
    <row r="22" spans="1:5" ht="19.5" customHeight="1">
      <c r="A22" s="219" t="s">
        <v>104</v>
      </c>
      <c r="B22" s="219"/>
      <c r="C22" s="219"/>
      <c r="D22" s="219"/>
      <c r="E22" s="219"/>
    </row>
    <row r="23" spans="1:5" ht="19.5" customHeight="1">
      <c r="A23" s="218" t="s">
        <v>0</v>
      </c>
      <c r="B23" s="218" t="s">
        <v>127</v>
      </c>
      <c r="C23" s="218" t="s">
        <v>128</v>
      </c>
      <c r="D23" s="225" t="s">
        <v>1</v>
      </c>
      <c r="E23" s="225"/>
    </row>
    <row r="24" spans="1:5" ht="27" customHeight="1">
      <c r="A24" s="218"/>
      <c r="B24" s="218"/>
      <c r="C24" s="218"/>
      <c r="D24" s="104" t="s">
        <v>2</v>
      </c>
      <c r="E24" s="105" t="s">
        <v>71</v>
      </c>
    </row>
    <row r="25" spans="1:5" ht="24.75" customHeight="1">
      <c r="A25" s="93" t="s">
        <v>93</v>
      </c>
      <c r="B25" s="168">
        <v>8667</v>
      </c>
      <c r="C25" s="116">
        <v>7752</v>
      </c>
      <c r="D25" s="137">
        <f aca="true" t="shared" si="3" ref="D25:D30">ROUND(C25/B25*100,1)</f>
        <v>89.4</v>
      </c>
      <c r="E25" s="146">
        <f>C25-B25</f>
        <v>-915</v>
      </c>
    </row>
    <row r="26" spans="1:5" ht="24.75" customHeight="1">
      <c r="A26" s="93" t="s">
        <v>94</v>
      </c>
      <c r="B26" s="168">
        <v>7313</v>
      </c>
      <c r="C26" s="116">
        <v>6690</v>
      </c>
      <c r="D26" s="137">
        <f t="shared" si="3"/>
        <v>91.5</v>
      </c>
      <c r="E26" s="147">
        <f>C26-B26</f>
        <v>-623</v>
      </c>
    </row>
    <row r="27" spans="1:5" ht="31.5" customHeight="1">
      <c r="A27" s="93" t="s">
        <v>129</v>
      </c>
      <c r="B27" s="162">
        <v>2259</v>
      </c>
      <c r="C27" s="116">
        <v>2760</v>
      </c>
      <c r="D27" s="137">
        <f t="shared" si="3"/>
        <v>122.2</v>
      </c>
      <c r="E27" s="198" t="s">
        <v>135</v>
      </c>
    </row>
    <row r="28" spans="1:5" ht="24.75" customHeight="1">
      <c r="A28" s="106" t="s">
        <v>95</v>
      </c>
      <c r="B28" s="168">
        <v>2602</v>
      </c>
      <c r="C28" s="117">
        <v>1960</v>
      </c>
      <c r="D28" s="137">
        <f t="shared" si="3"/>
        <v>75.3</v>
      </c>
      <c r="E28" s="150">
        <f>C28-B28</f>
        <v>-642</v>
      </c>
    </row>
    <row r="29" spans="1:5" ht="31.5" customHeight="1">
      <c r="A29" s="106" t="s">
        <v>96</v>
      </c>
      <c r="B29" s="169">
        <v>1202</v>
      </c>
      <c r="C29" s="153">
        <v>344</v>
      </c>
      <c r="D29" s="137">
        <f t="shared" si="3"/>
        <v>28.6</v>
      </c>
      <c r="E29" s="152">
        <f>C29-B29</f>
        <v>-858</v>
      </c>
    </row>
    <row r="30" spans="1:5" ht="31.5" customHeight="1">
      <c r="A30" s="107" t="s">
        <v>81</v>
      </c>
      <c r="B30" s="168">
        <v>4731</v>
      </c>
      <c r="C30" s="118">
        <v>5413</v>
      </c>
      <c r="D30" s="151">
        <f t="shared" si="3"/>
        <v>114.4</v>
      </c>
      <c r="E30" s="199" t="s">
        <v>137</v>
      </c>
    </row>
    <row r="31" spans="1:5" ht="30.75" customHeight="1">
      <c r="A31" s="93" t="s">
        <v>138</v>
      </c>
      <c r="B31" s="168">
        <v>3</v>
      </c>
      <c r="C31" s="116">
        <v>4</v>
      </c>
      <c r="D31" s="220" t="s">
        <v>136</v>
      </c>
      <c r="E31" s="221"/>
    </row>
  </sheetData>
  <sheetProtection/>
  <mergeCells count="13">
    <mergeCell ref="B2:B3"/>
    <mergeCell ref="C2:C3"/>
    <mergeCell ref="A23:A24"/>
    <mergeCell ref="B23:B24"/>
    <mergeCell ref="C23:C24"/>
    <mergeCell ref="A22:E22"/>
    <mergeCell ref="D31:E31"/>
    <mergeCell ref="A21:E21"/>
    <mergeCell ref="A1:E1"/>
    <mergeCell ref="D2:E2"/>
    <mergeCell ref="D23:E23"/>
    <mergeCell ref="D8:E8"/>
    <mergeCell ref="A2:A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Q29"/>
  <sheetViews>
    <sheetView tabSelected="1" view="pageBreakPreview" zoomScale="75" zoomScaleNormal="75" zoomScaleSheetLayoutView="75" workbookViewId="0" topLeftCell="A1">
      <selection activeCell="M38" sqref="M38"/>
    </sheetView>
  </sheetViews>
  <sheetFormatPr defaultColWidth="9.140625" defaultRowHeight="15"/>
  <cols>
    <col min="1" max="1" width="24.7109375" style="4" customWidth="1"/>
    <col min="2" max="3" width="7.7109375" style="4" customWidth="1"/>
    <col min="4" max="5" width="8.00390625" style="4" customWidth="1"/>
    <col min="6" max="7" width="7.7109375" style="4" customWidth="1"/>
    <col min="8" max="9" width="8.00390625" style="4" customWidth="1"/>
    <col min="10" max="11" width="7.7109375" style="4" customWidth="1"/>
    <col min="12" max="13" width="8.00390625" style="4" customWidth="1"/>
    <col min="14" max="15" width="7.7109375" style="4" customWidth="1"/>
    <col min="16" max="17" width="8.00390625" style="4" customWidth="1"/>
    <col min="18" max="20" width="7.7109375" style="4" customWidth="1"/>
    <col min="21" max="22" width="9.7109375" style="4" customWidth="1"/>
    <col min="23" max="24" width="8.7109375" style="4" customWidth="1"/>
    <col min="25" max="25" width="9.7109375" style="4" customWidth="1"/>
    <col min="26" max="26" width="10.00390625" style="4" customWidth="1"/>
    <col min="27" max="28" width="8.7109375" style="4" customWidth="1"/>
    <col min="29" max="30" width="9.7109375" style="4" customWidth="1"/>
    <col min="31" max="32" width="8.7109375" style="4" customWidth="1"/>
    <col min="33" max="34" width="9.7109375" style="4" customWidth="1"/>
    <col min="35" max="36" width="8.7109375" style="4" customWidth="1"/>
    <col min="37" max="44" width="12.28125" style="4" customWidth="1"/>
    <col min="45" max="45" width="13.00390625" style="4" customWidth="1"/>
    <col min="46" max="48" width="12.28125" style="4" customWidth="1"/>
    <col min="49" max="52" width="7.7109375" style="4" customWidth="1"/>
    <col min="53" max="55" width="7.57421875" style="4" customWidth="1"/>
    <col min="56" max="56" width="7.7109375" style="4" customWidth="1"/>
    <col min="57" max="60" width="7.57421875" style="4" customWidth="1"/>
    <col min="61" max="61" width="7.421875" style="4" customWidth="1"/>
    <col min="62" max="63" width="7.7109375" style="4" customWidth="1"/>
    <col min="64" max="64" width="9.8515625" style="4" customWidth="1"/>
    <col min="65" max="66" width="7.421875" style="4" customWidth="1"/>
    <col min="67" max="68" width="7.7109375" style="4" customWidth="1"/>
    <col min="69" max="16384" width="9.140625" style="4" customWidth="1"/>
  </cols>
  <sheetData>
    <row r="1" spans="1:60" ht="21.75" customHeight="1">
      <c r="A1" s="1"/>
      <c r="B1" s="234" t="s">
        <v>72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81"/>
      <c r="S1" s="81"/>
      <c r="T1" s="81"/>
      <c r="U1" s="81"/>
      <c r="V1" s="81"/>
      <c r="W1" s="81"/>
      <c r="X1" s="8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W1" s="5"/>
      <c r="AY1" s="5"/>
      <c r="AZ1" s="5"/>
      <c r="BB1" s="6"/>
      <c r="BG1" s="6"/>
      <c r="BH1" s="6"/>
    </row>
    <row r="2" spans="1:68" ht="21.75" customHeight="1">
      <c r="A2" s="7"/>
      <c r="B2" s="235" t="s">
        <v>130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193"/>
      <c r="S2" s="193"/>
      <c r="T2" s="193"/>
      <c r="U2" s="193"/>
      <c r="V2" s="193"/>
      <c r="W2" s="193"/>
      <c r="X2" s="193"/>
      <c r="Y2" s="194"/>
      <c r="Z2" s="194"/>
      <c r="AA2" s="194"/>
      <c r="AC2" s="194"/>
      <c r="AD2" s="194"/>
      <c r="AE2" s="194"/>
      <c r="AF2" s="194"/>
      <c r="AG2" s="194"/>
      <c r="AH2" s="194"/>
      <c r="AI2" s="194"/>
      <c r="AJ2" s="6" t="s">
        <v>3</v>
      </c>
      <c r="AK2" s="194"/>
      <c r="AL2" s="194"/>
      <c r="AM2" s="194"/>
      <c r="AO2" s="8"/>
      <c r="AP2" s="8"/>
      <c r="AQ2" s="8"/>
      <c r="AR2" s="8"/>
      <c r="AS2" s="8"/>
      <c r="AT2" s="8"/>
      <c r="AU2" s="8"/>
      <c r="AV2" s="6" t="s">
        <v>3</v>
      </c>
      <c r="AW2" s="9"/>
      <c r="AX2" s="9"/>
      <c r="AY2" s="6"/>
      <c r="BA2" s="9"/>
      <c r="BB2" s="6"/>
      <c r="BE2" s="6"/>
      <c r="BJ2" s="6"/>
      <c r="BP2" s="6" t="s">
        <v>3</v>
      </c>
    </row>
    <row r="3" spans="1:68" ht="12.75" customHeight="1">
      <c r="A3" s="195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  <c r="S3" s="193"/>
      <c r="T3" s="193"/>
      <c r="U3" s="193"/>
      <c r="V3" s="193"/>
      <c r="W3" s="193"/>
      <c r="X3" s="193"/>
      <c r="Y3" s="194"/>
      <c r="Z3" s="194"/>
      <c r="AA3" s="194"/>
      <c r="AB3" s="9"/>
      <c r="AC3" s="194"/>
      <c r="AD3" s="194"/>
      <c r="AE3" s="194"/>
      <c r="AF3" s="194"/>
      <c r="AG3" s="194"/>
      <c r="AH3" s="194"/>
      <c r="AI3" s="194"/>
      <c r="AJ3" s="196"/>
      <c r="AK3" s="194"/>
      <c r="AL3" s="194"/>
      <c r="AM3" s="194"/>
      <c r="AN3" s="9"/>
      <c r="AO3" s="8"/>
      <c r="AP3" s="8"/>
      <c r="AQ3" s="8"/>
      <c r="AR3" s="8"/>
      <c r="AS3" s="8"/>
      <c r="AT3" s="8"/>
      <c r="AU3" s="8"/>
      <c r="AV3" s="196"/>
      <c r="AW3" s="9"/>
      <c r="AX3" s="9"/>
      <c r="AY3" s="196"/>
      <c r="AZ3" s="9"/>
      <c r="BA3" s="9"/>
      <c r="BB3" s="196"/>
      <c r="BC3" s="9"/>
      <c r="BD3" s="9"/>
      <c r="BE3" s="196"/>
      <c r="BF3" s="9"/>
      <c r="BG3" s="9"/>
      <c r="BH3" s="9"/>
      <c r="BI3" s="9"/>
      <c r="BJ3" s="196"/>
      <c r="BK3" s="9"/>
      <c r="BL3" s="9"/>
      <c r="BM3" s="9"/>
      <c r="BN3" s="9"/>
      <c r="BO3" s="9"/>
      <c r="BP3" s="196"/>
    </row>
    <row r="4" spans="1:68" ht="11.25" customHeight="1">
      <c r="A4" s="232"/>
      <c r="B4" s="230" t="s">
        <v>108</v>
      </c>
      <c r="C4" s="230"/>
      <c r="D4" s="230"/>
      <c r="E4" s="230"/>
      <c r="F4" s="236" t="s">
        <v>98</v>
      </c>
      <c r="G4" s="236"/>
      <c r="H4" s="236"/>
      <c r="I4" s="236"/>
      <c r="J4" s="230" t="s">
        <v>109</v>
      </c>
      <c r="K4" s="230"/>
      <c r="L4" s="230"/>
      <c r="M4" s="230"/>
      <c r="N4" s="230" t="s">
        <v>110</v>
      </c>
      <c r="O4" s="230"/>
      <c r="P4" s="230"/>
      <c r="Q4" s="230"/>
      <c r="R4" s="230" t="s">
        <v>111</v>
      </c>
      <c r="S4" s="230"/>
      <c r="T4" s="230"/>
      <c r="U4" s="230" t="s">
        <v>112</v>
      </c>
      <c r="V4" s="230"/>
      <c r="W4" s="230"/>
      <c r="X4" s="230"/>
      <c r="Y4" s="230" t="s">
        <v>4</v>
      </c>
      <c r="Z4" s="230"/>
      <c r="AA4" s="230"/>
      <c r="AB4" s="230"/>
      <c r="AC4" s="230" t="s">
        <v>5</v>
      </c>
      <c r="AD4" s="230"/>
      <c r="AE4" s="230"/>
      <c r="AF4" s="230"/>
      <c r="AG4" s="230"/>
      <c r="AH4" s="230"/>
      <c r="AI4" s="230"/>
      <c r="AJ4" s="230"/>
      <c r="AK4" s="230" t="s">
        <v>74</v>
      </c>
      <c r="AL4" s="230"/>
      <c r="AM4" s="230"/>
      <c r="AN4" s="230"/>
      <c r="AO4" s="231" t="s">
        <v>6</v>
      </c>
      <c r="AP4" s="231"/>
      <c r="AQ4" s="231"/>
      <c r="AR4" s="231"/>
      <c r="AS4" s="230" t="s">
        <v>114</v>
      </c>
      <c r="AT4" s="230"/>
      <c r="AU4" s="230"/>
      <c r="AV4" s="230"/>
      <c r="AW4" s="230" t="s">
        <v>115</v>
      </c>
      <c r="AX4" s="230"/>
      <c r="AY4" s="230"/>
      <c r="AZ4" s="230"/>
      <c r="BA4" s="230" t="s">
        <v>116</v>
      </c>
      <c r="BB4" s="230"/>
      <c r="BC4" s="230"/>
      <c r="BD4" s="230"/>
      <c r="BE4" s="230" t="s">
        <v>131</v>
      </c>
      <c r="BF4" s="230"/>
      <c r="BG4" s="230"/>
      <c r="BH4" s="230" t="s">
        <v>101</v>
      </c>
      <c r="BI4" s="230"/>
      <c r="BJ4" s="230"/>
      <c r="BK4" s="230"/>
      <c r="BL4" s="230"/>
      <c r="BM4" s="230" t="s">
        <v>103</v>
      </c>
      <c r="BN4" s="230"/>
      <c r="BO4" s="230"/>
      <c r="BP4" s="230"/>
    </row>
    <row r="5" spans="1:68" ht="27.75" customHeight="1">
      <c r="A5" s="232"/>
      <c r="B5" s="230"/>
      <c r="C5" s="230"/>
      <c r="D5" s="230"/>
      <c r="E5" s="230"/>
      <c r="F5" s="230" t="s">
        <v>99</v>
      </c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 t="s">
        <v>107</v>
      </c>
      <c r="AD5" s="230"/>
      <c r="AE5" s="230"/>
      <c r="AF5" s="230"/>
      <c r="AG5" s="230" t="s">
        <v>113</v>
      </c>
      <c r="AH5" s="230"/>
      <c r="AI5" s="230"/>
      <c r="AJ5" s="230"/>
      <c r="AK5" s="230"/>
      <c r="AL5" s="230"/>
      <c r="AM5" s="230"/>
      <c r="AN5" s="230"/>
      <c r="AO5" s="231"/>
      <c r="AP5" s="231"/>
      <c r="AQ5" s="231"/>
      <c r="AR5" s="231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</row>
    <row r="6" spans="1:68" ht="31.5" customHeight="1">
      <c r="A6" s="232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1"/>
      <c r="AP6" s="231"/>
      <c r="AQ6" s="231"/>
      <c r="AR6" s="231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 t="s">
        <v>102</v>
      </c>
      <c r="BI6" s="230"/>
      <c r="BJ6" s="230"/>
      <c r="BK6" s="230"/>
      <c r="BL6" s="187" t="s">
        <v>120</v>
      </c>
      <c r="BM6" s="230"/>
      <c r="BN6" s="230"/>
      <c r="BO6" s="230"/>
      <c r="BP6" s="230"/>
    </row>
    <row r="7" spans="1:68" ht="42" customHeight="1">
      <c r="A7" s="232"/>
      <c r="B7" s="229">
        <v>2018</v>
      </c>
      <c r="C7" s="229">
        <v>2019</v>
      </c>
      <c r="D7" s="229" t="s">
        <v>7</v>
      </c>
      <c r="E7" s="229"/>
      <c r="F7" s="229">
        <v>2018</v>
      </c>
      <c r="G7" s="229">
        <v>2019</v>
      </c>
      <c r="H7" s="229" t="s">
        <v>7</v>
      </c>
      <c r="I7" s="229"/>
      <c r="J7" s="229">
        <v>2018</v>
      </c>
      <c r="K7" s="229">
        <v>2019</v>
      </c>
      <c r="L7" s="229" t="s">
        <v>7</v>
      </c>
      <c r="M7" s="229"/>
      <c r="N7" s="229">
        <v>2018</v>
      </c>
      <c r="O7" s="229">
        <v>2019</v>
      </c>
      <c r="P7" s="229" t="s">
        <v>7</v>
      </c>
      <c r="Q7" s="229"/>
      <c r="R7" s="229">
        <v>2018</v>
      </c>
      <c r="S7" s="229">
        <v>2019</v>
      </c>
      <c r="T7" s="233" t="s">
        <v>100</v>
      </c>
      <c r="U7" s="229">
        <v>2018</v>
      </c>
      <c r="V7" s="229">
        <v>2019</v>
      </c>
      <c r="W7" s="229" t="s">
        <v>7</v>
      </c>
      <c r="X7" s="229"/>
      <c r="Y7" s="229">
        <v>2018</v>
      </c>
      <c r="Z7" s="229">
        <v>2019</v>
      </c>
      <c r="AA7" s="229" t="s">
        <v>7</v>
      </c>
      <c r="AB7" s="229"/>
      <c r="AC7" s="229">
        <v>2018</v>
      </c>
      <c r="AD7" s="229">
        <v>2019</v>
      </c>
      <c r="AE7" s="229" t="s">
        <v>7</v>
      </c>
      <c r="AF7" s="229"/>
      <c r="AG7" s="229">
        <v>2018</v>
      </c>
      <c r="AH7" s="229">
        <v>2019</v>
      </c>
      <c r="AI7" s="229" t="s">
        <v>7</v>
      </c>
      <c r="AJ7" s="229"/>
      <c r="AK7" s="229">
        <v>2018</v>
      </c>
      <c r="AL7" s="229">
        <v>2019</v>
      </c>
      <c r="AM7" s="229" t="s">
        <v>7</v>
      </c>
      <c r="AN7" s="229"/>
      <c r="AO7" s="229">
        <v>2018</v>
      </c>
      <c r="AP7" s="229">
        <v>2019</v>
      </c>
      <c r="AQ7" s="229" t="s">
        <v>7</v>
      </c>
      <c r="AR7" s="229"/>
      <c r="AS7" s="229" t="s">
        <v>8</v>
      </c>
      <c r="AT7" s="229"/>
      <c r="AU7" s="229" t="s">
        <v>7</v>
      </c>
      <c r="AV7" s="229"/>
      <c r="AW7" s="229">
        <v>2018</v>
      </c>
      <c r="AX7" s="229">
        <v>2019</v>
      </c>
      <c r="AY7" s="229" t="s">
        <v>7</v>
      </c>
      <c r="AZ7" s="229"/>
      <c r="BA7" s="229">
        <v>2018</v>
      </c>
      <c r="BB7" s="229">
        <v>2019</v>
      </c>
      <c r="BC7" s="229" t="s">
        <v>7</v>
      </c>
      <c r="BD7" s="229"/>
      <c r="BE7" s="229">
        <v>2018</v>
      </c>
      <c r="BF7" s="229">
        <v>2019</v>
      </c>
      <c r="BG7" s="229" t="s">
        <v>2</v>
      </c>
      <c r="BH7" s="229">
        <v>2018</v>
      </c>
      <c r="BI7" s="229">
        <v>2019</v>
      </c>
      <c r="BJ7" s="229" t="s">
        <v>7</v>
      </c>
      <c r="BK7" s="229"/>
      <c r="BL7" s="229">
        <v>2019</v>
      </c>
      <c r="BM7" s="229">
        <v>2018</v>
      </c>
      <c r="BN7" s="229">
        <v>2019</v>
      </c>
      <c r="BO7" s="229" t="s">
        <v>7</v>
      </c>
      <c r="BP7" s="229"/>
    </row>
    <row r="8" spans="1:68" s="11" customFormat="1" ht="18.75" customHeight="1">
      <c r="A8" s="232"/>
      <c r="B8" s="229"/>
      <c r="C8" s="229"/>
      <c r="D8" s="10" t="s">
        <v>2</v>
      </c>
      <c r="E8" s="10" t="s">
        <v>9</v>
      </c>
      <c r="F8" s="229"/>
      <c r="G8" s="229"/>
      <c r="H8" s="10" t="s">
        <v>2</v>
      </c>
      <c r="I8" s="10" t="s">
        <v>9</v>
      </c>
      <c r="J8" s="229"/>
      <c r="K8" s="229"/>
      <c r="L8" s="10" t="s">
        <v>2</v>
      </c>
      <c r="M8" s="10" t="s">
        <v>9</v>
      </c>
      <c r="N8" s="229"/>
      <c r="O8" s="229"/>
      <c r="P8" s="10" t="s">
        <v>2</v>
      </c>
      <c r="Q8" s="10" t="s">
        <v>9</v>
      </c>
      <c r="R8" s="229"/>
      <c r="S8" s="229"/>
      <c r="T8" s="233"/>
      <c r="U8" s="229"/>
      <c r="V8" s="229"/>
      <c r="W8" s="10" t="s">
        <v>2</v>
      </c>
      <c r="X8" s="10" t="s">
        <v>9</v>
      </c>
      <c r="Y8" s="229"/>
      <c r="Z8" s="229"/>
      <c r="AA8" s="10" t="s">
        <v>2</v>
      </c>
      <c r="AB8" s="10" t="s">
        <v>9</v>
      </c>
      <c r="AC8" s="229"/>
      <c r="AD8" s="229"/>
      <c r="AE8" s="10" t="s">
        <v>2</v>
      </c>
      <c r="AF8" s="10" t="s">
        <v>9</v>
      </c>
      <c r="AG8" s="229"/>
      <c r="AH8" s="229"/>
      <c r="AI8" s="10" t="s">
        <v>2</v>
      </c>
      <c r="AJ8" s="10" t="s">
        <v>9</v>
      </c>
      <c r="AK8" s="229"/>
      <c r="AL8" s="229"/>
      <c r="AM8" s="10" t="s">
        <v>2</v>
      </c>
      <c r="AN8" s="10" t="s">
        <v>9</v>
      </c>
      <c r="AO8" s="229"/>
      <c r="AP8" s="229"/>
      <c r="AQ8" s="10" t="s">
        <v>2</v>
      </c>
      <c r="AR8" s="10" t="s">
        <v>9</v>
      </c>
      <c r="AS8" s="10">
        <v>2018</v>
      </c>
      <c r="AT8" s="10">
        <v>2019</v>
      </c>
      <c r="AU8" s="10" t="s">
        <v>2</v>
      </c>
      <c r="AV8" s="10" t="s">
        <v>9</v>
      </c>
      <c r="AW8" s="229"/>
      <c r="AX8" s="229"/>
      <c r="AY8" s="10" t="s">
        <v>2</v>
      </c>
      <c r="AZ8" s="10" t="s">
        <v>9</v>
      </c>
      <c r="BA8" s="229"/>
      <c r="BB8" s="229"/>
      <c r="BC8" s="10" t="s">
        <v>2</v>
      </c>
      <c r="BD8" s="10" t="s">
        <v>9</v>
      </c>
      <c r="BE8" s="229"/>
      <c r="BF8" s="229"/>
      <c r="BG8" s="229"/>
      <c r="BH8" s="229"/>
      <c r="BI8" s="229"/>
      <c r="BJ8" s="10" t="s">
        <v>2</v>
      </c>
      <c r="BK8" s="10" t="s">
        <v>9</v>
      </c>
      <c r="BL8" s="229"/>
      <c r="BM8" s="229"/>
      <c r="BN8" s="229"/>
      <c r="BO8" s="10" t="s">
        <v>2</v>
      </c>
      <c r="BP8" s="10" t="s">
        <v>9</v>
      </c>
    </row>
    <row r="9" spans="1:68" ht="12.75" customHeight="1">
      <c r="A9" s="12" t="s">
        <v>10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  <c r="AE9" s="12">
        <v>30</v>
      </c>
      <c r="AF9" s="12">
        <v>31</v>
      </c>
      <c r="AG9" s="12">
        <v>32</v>
      </c>
      <c r="AH9" s="12">
        <v>33</v>
      </c>
      <c r="AI9" s="12">
        <v>34</v>
      </c>
      <c r="AJ9" s="12">
        <v>35</v>
      </c>
      <c r="AK9" s="12">
        <v>36</v>
      </c>
      <c r="AL9" s="12">
        <v>37</v>
      </c>
      <c r="AM9" s="12">
        <v>38</v>
      </c>
      <c r="AN9" s="12">
        <v>39</v>
      </c>
      <c r="AO9" s="12">
        <v>40</v>
      </c>
      <c r="AP9" s="12">
        <v>41</v>
      </c>
      <c r="AQ9" s="12">
        <v>42</v>
      </c>
      <c r="AR9" s="12">
        <v>43</v>
      </c>
      <c r="AS9" s="12">
        <v>44</v>
      </c>
      <c r="AT9" s="12">
        <v>45</v>
      </c>
      <c r="AU9" s="12">
        <v>46</v>
      </c>
      <c r="AV9" s="12">
        <v>47</v>
      </c>
      <c r="AW9" s="12">
        <v>48</v>
      </c>
      <c r="AX9" s="12">
        <v>49</v>
      </c>
      <c r="AY9" s="12">
        <v>50</v>
      </c>
      <c r="AZ9" s="12">
        <v>51</v>
      </c>
      <c r="BA9" s="12">
        <v>52</v>
      </c>
      <c r="BB9" s="12">
        <v>53</v>
      </c>
      <c r="BC9" s="12">
        <v>54</v>
      </c>
      <c r="BD9" s="12">
        <v>55</v>
      </c>
      <c r="BE9" s="12">
        <v>56</v>
      </c>
      <c r="BF9" s="12">
        <v>57</v>
      </c>
      <c r="BG9" s="12">
        <v>58</v>
      </c>
      <c r="BH9" s="12">
        <v>59</v>
      </c>
      <c r="BI9" s="12">
        <v>60</v>
      </c>
      <c r="BJ9" s="12">
        <v>61</v>
      </c>
      <c r="BK9" s="12">
        <v>62</v>
      </c>
      <c r="BL9" s="160">
        <v>63</v>
      </c>
      <c r="BM9" s="160">
        <v>64</v>
      </c>
      <c r="BN9" s="160">
        <v>65</v>
      </c>
      <c r="BO9" s="160">
        <v>66</v>
      </c>
      <c r="BP9" s="160">
        <v>67</v>
      </c>
    </row>
    <row r="10" spans="1:68" s="14" customFormat="1" ht="20.25" customHeight="1">
      <c r="A10" s="78" t="s">
        <v>53</v>
      </c>
      <c r="B10" s="82">
        <f>SUM(B11:B27)</f>
        <v>15663</v>
      </c>
      <c r="C10" s="82">
        <f>SUM(C11:C27)</f>
        <v>13430</v>
      </c>
      <c r="D10" s="83">
        <f aca="true" t="shared" si="0" ref="D10:D27">C10/B10*100</f>
        <v>85.7434718763966</v>
      </c>
      <c r="E10" s="82">
        <f aca="true" t="shared" si="1" ref="E10:E27">C10-B10</f>
        <v>-2233</v>
      </c>
      <c r="F10" s="82">
        <f>SUM(F11:F27)</f>
        <v>6501</v>
      </c>
      <c r="G10" s="82">
        <f>SUM(G11:G27)</f>
        <v>5296</v>
      </c>
      <c r="H10" s="83">
        <f aca="true" t="shared" si="2" ref="H10:H27">G10/F10*100</f>
        <v>81.46439009383172</v>
      </c>
      <c r="I10" s="82">
        <f aca="true" t="shared" si="3" ref="I10:I27">G10-F10</f>
        <v>-1205</v>
      </c>
      <c r="J10" s="82">
        <f>SUM(J11:J27)</f>
        <v>14766</v>
      </c>
      <c r="K10" s="82">
        <f>SUM(K11:K27)</f>
        <v>16930</v>
      </c>
      <c r="L10" s="83">
        <f aca="true" t="shared" si="4" ref="L10:L27">K10/J10*100</f>
        <v>114.65528917784098</v>
      </c>
      <c r="M10" s="82">
        <f aca="true" t="shared" si="5" ref="M10:M27">K10-J10</f>
        <v>2164</v>
      </c>
      <c r="N10" s="82">
        <f>SUM(N11:N27)</f>
        <v>11361</v>
      </c>
      <c r="O10" s="82">
        <f>SUM(O11:O27)</f>
        <v>14100</v>
      </c>
      <c r="P10" s="84">
        <f aca="true" t="shared" si="6" ref="P10:P27">O10/N10*100</f>
        <v>124.10879324003167</v>
      </c>
      <c r="Q10" s="82">
        <f aca="true" t="shared" si="7" ref="Q10:Q27">O10-N10</f>
        <v>2739</v>
      </c>
      <c r="R10" s="83">
        <f>N10/J10*100</f>
        <v>76.94026818366517</v>
      </c>
      <c r="S10" s="83">
        <f>O10/K10*100</f>
        <v>83.2841110454814</v>
      </c>
      <c r="T10" s="83">
        <v>6.4</v>
      </c>
      <c r="U10" s="82">
        <f>SUM(U11:U27)</f>
        <v>2708</v>
      </c>
      <c r="V10" s="82">
        <f>SUM(V11:V27)</f>
        <v>2447</v>
      </c>
      <c r="W10" s="84">
        <f aca="true" t="shared" si="8" ref="W10:W27">V10/U10*100</f>
        <v>90.36189069423929</v>
      </c>
      <c r="X10" s="82">
        <f aca="true" t="shared" si="9" ref="X10:X27">V10-U10</f>
        <v>-261</v>
      </c>
      <c r="Y10" s="113">
        <f>SUM(Y11:Y27)</f>
        <v>56579</v>
      </c>
      <c r="Z10" s="113">
        <f>SUM(Z11:Z27)</f>
        <v>55197</v>
      </c>
      <c r="AA10" s="115">
        <f aca="true" t="shared" si="10" ref="AA10:AA27">Z10/Y10*100</f>
        <v>97.55739762102547</v>
      </c>
      <c r="AB10" s="113">
        <f aca="true" t="shared" si="11" ref="AB10:AB27">Z10-Y10</f>
        <v>-1382</v>
      </c>
      <c r="AC10" s="113">
        <f>SUM(AC11:AC27)</f>
        <v>14242</v>
      </c>
      <c r="AD10" s="113">
        <f>SUM(AD11:AD27)</f>
        <v>12561</v>
      </c>
      <c r="AE10" s="115">
        <f aca="true" t="shared" si="12" ref="AE10:AE27">AD10/AC10*100</f>
        <v>88.19688246032861</v>
      </c>
      <c r="AF10" s="113">
        <f aca="true" t="shared" si="13" ref="AF10:AF27">AD10-AC10</f>
        <v>-1681</v>
      </c>
      <c r="AG10" s="113">
        <f>SUM(AG11:AG27)</f>
        <v>28336</v>
      </c>
      <c r="AH10" s="113">
        <f>SUM(AH11:AH27)</f>
        <v>25435</v>
      </c>
      <c r="AI10" s="115">
        <f aca="true" t="shared" si="14" ref="AI10:AI22">AH10/AG10*100</f>
        <v>89.76214003387916</v>
      </c>
      <c r="AJ10" s="113">
        <f aca="true" t="shared" si="15" ref="AJ10:AJ27">AH10-AG10</f>
        <v>-2901</v>
      </c>
      <c r="AK10" s="82">
        <f>SUM(AK11:AK27)</f>
        <v>4260</v>
      </c>
      <c r="AL10" s="82">
        <f>SUM(AL11:AL27)</f>
        <v>4391</v>
      </c>
      <c r="AM10" s="84">
        <f>AL10/AK10*100</f>
        <v>103.07511737089202</v>
      </c>
      <c r="AN10" s="82">
        <f aca="true" t="shared" si="16" ref="AN10:AN27">AL10-AK10</f>
        <v>131</v>
      </c>
      <c r="AO10" s="111">
        <f>SUM(AO11:AO27)</f>
        <v>4517</v>
      </c>
      <c r="AP10" s="111">
        <f>SUM(AP11:AP27)</f>
        <v>4709</v>
      </c>
      <c r="AQ10" s="112">
        <f>ROUND(AP10/AO10*100,1)</f>
        <v>104.3</v>
      </c>
      <c r="AR10" s="111">
        <f aca="true" t="shared" si="17" ref="AR10:AR27">AP10-AO10</f>
        <v>192</v>
      </c>
      <c r="AS10" s="113">
        <f>SUM(AS11:AS27)</f>
        <v>17597</v>
      </c>
      <c r="AT10" s="113">
        <f>SUM(AT11:AT27)</f>
        <v>20508</v>
      </c>
      <c r="AU10" s="114">
        <f aca="true" t="shared" si="18" ref="AU10:AU27">ROUND(AT10/AS10*100,1)</f>
        <v>116.5</v>
      </c>
      <c r="AV10" s="113">
        <f aca="true" t="shared" si="19" ref="AV10:AV27">AT10-AS10</f>
        <v>2911</v>
      </c>
      <c r="AW10" s="82">
        <f>SUM(AW11:AW27)</f>
        <v>8667</v>
      </c>
      <c r="AX10" s="82">
        <f>SUM(AX11:AX27)</f>
        <v>7752</v>
      </c>
      <c r="AY10" s="84">
        <f aca="true" t="shared" si="20" ref="AY10:AY27">AX10/AW10*100</f>
        <v>89.44271374177917</v>
      </c>
      <c r="AZ10" s="82">
        <f aca="true" t="shared" si="21" ref="AZ10:AZ27">AX10-AW10</f>
        <v>-915</v>
      </c>
      <c r="BA10" s="82">
        <f>SUM(BA11:BA27)</f>
        <v>7313</v>
      </c>
      <c r="BB10" s="82">
        <f>SUM(BB11:BB27)</f>
        <v>6690</v>
      </c>
      <c r="BC10" s="84">
        <f aca="true" t="shared" si="22" ref="BC10:BC27">BB10/BA10*100</f>
        <v>91.48092438123889</v>
      </c>
      <c r="BD10" s="82">
        <f aca="true" t="shared" si="23" ref="BD10:BD27">BB10-BA10</f>
        <v>-623</v>
      </c>
      <c r="BE10" s="85">
        <v>2259</v>
      </c>
      <c r="BF10" s="85">
        <v>2760</v>
      </c>
      <c r="BG10" s="83">
        <f>BF10/BE10*100</f>
        <v>122.17795484727756</v>
      </c>
      <c r="BH10" s="113">
        <f>SUM(BH11:BH27)</f>
        <v>2602</v>
      </c>
      <c r="BI10" s="113">
        <f>SUM(BI11:BI27)</f>
        <v>1960</v>
      </c>
      <c r="BJ10" s="114">
        <f aca="true" t="shared" si="24" ref="BJ10:BJ27">ROUND(BI10/BH10*100,1)</f>
        <v>75.3</v>
      </c>
      <c r="BK10" s="113">
        <f aca="true" t="shared" si="25" ref="BK10:BK27">BI10-BH10</f>
        <v>-642</v>
      </c>
      <c r="BL10" s="113">
        <f>SUM(BL11:BL27)</f>
        <v>344</v>
      </c>
      <c r="BM10" s="176">
        <v>4731</v>
      </c>
      <c r="BN10" s="197">
        <v>5413</v>
      </c>
      <c r="BO10" s="114">
        <f aca="true" t="shared" si="26" ref="BO10:BO27">ROUND(BN10/BM10*100,1)</f>
        <v>114.4</v>
      </c>
      <c r="BP10" s="113">
        <f aca="true" t="shared" si="27" ref="BP10:BP27">BN10-BM10</f>
        <v>682</v>
      </c>
    </row>
    <row r="11" spans="1:68" ht="20.25" customHeight="1">
      <c r="A11" s="79" t="s">
        <v>140</v>
      </c>
      <c r="B11" s="110">
        <v>317</v>
      </c>
      <c r="C11" s="110">
        <v>317</v>
      </c>
      <c r="D11" s="83">
        <f t="shared" si="0"/>
        <v>100</v>
      </c>
      <c r="E11" s="82">
        <f t="shared" si="1"/>
        <v>0</v>
      </c>
      <c r="F11" s="110">
        <v>124</v>
      </c>
      <c r="G11" s="110">
        <v>153</v>
      </c>
      <c r="H11" s="83">
        <f t="shared" si="2"/>
        <v>123.38709677419355</v>
      </c>
      <c r="I11" s="82">
        <f t="shared" si="3"/>
        <v>29</v>
      </c>
      <c r="J11" s="80">
        <v>377</v>
      </c>
      <c r="K11" s="80">
        <v>410</v>
      </c>
      <c r="L11" s="83">
        <f t="shared" si="4"/>
        <v>108.75331564986736</v>
      </c>
      <c r="M11" s="82">
        <f t="shared" si="5"/>
        <v>33</v>
      </c>
      <c r="N11" s="110">
        <v>300</v>
      </c>
      <c r="O11" s="110">
        <v>330</v>
      </c>
      <c r="P11" s="84">
        <f t="shared" si="6"/>
        <v>110.00000000000001</v>
      </c>
      <c r="Q11" s="13">
        <f t="shared" si="7"/>
        <v>30</v>
      </c>
      <c r="R11" s="161">
        <f aca="true" t="shared" si="28" ref="R11:S27">N11/J11*100</f>
        <v>79.57559681697613</v>
      </c>
      <c r="S11" s="161">
        <f t="shared" si="28"/>
        <v>80.48780487804879</v>
      </c>
      <c r="T11" s="161">
        <f aca="true" t="shared" si="29" ref="T11:T27">S11-R11</f>
        <v>0.9122080610726613</v>
      </c>
      <c r="U11" s="110">
        <v>56</v>
      </c>
      <c r="V11" s="110">
        <v>57</v>
      </c>
      <c r="W11" s="84">
        <f t="shared" si="8"/>
        <v>101.78571428571428</v>
      </c>
      <c r="X11" s="82">
        <f t="shared" si="9"/>
        <v>1</v>
      </c>
      <c r="Y11" s="130">
        <v>1347</v>
      </c>
      <c r="Z11" s="130">
        <v>1583</v>
      </c>
      <c r="AA11" s="115">
        <f t="shared" si="10"/>
        <v>117.52041573867855</v>
      </c>
      <c r="AB11" s="113">
        <f t="shared" si="11"/>
        <v>236</v>
      </c>
      <c r="AC11" s="130">
        <v>301</v>
      </c>
      <c r="AD11" s="130">
        <v>303</v>
      </c>
      <c r="AE11" s="115">
        <f t="shared" si="12"/>
        <v>100.66445182724253</v>
      </c>
      <c r="AF11" s="113">
        <f t="shared" si="13"/>
        <v>2</v>
      </c>
      <c r="AG11" s="130">
        <v>690</v>
      </c>
      <c r="AH11" s="130">
        <v>777</v>
      </c>
      <c r="AI11" s="115">
        <f t="shared" si="14"/>
        <v>112.6086956521739</v>
      </c>
      <c r="AJ11" s="113">
        <f t="shared" si="15"/>
        <v>87</v>
      </c>
      <c r="AK11" s="80">
        <v>57</v>
      </c>
      <c r="AL11" s="80">
        <v>87</v>
      </c>
      <c r="AM11" s="84">
        <f>AL11/AK11*100</f>
        <v>152.63157894736844</v>
      </c>
      <c r="AN11" s="82">
        <f t="shared" si="16"/>
        <v>30</v>
      </c>
      <c r="AO11" s="129">
        <v>114</v>
      </c>
      <c r="AP11" s="129">
        <v>111</v>
      </c>
      <c r="AQ11" s="112">
        <f aca="true" t="shared" si="30" ref="AQ11:AQ27">ROUND(AP11/AO11*100,1)</f>
        <v>97.4</v>
      </c>
      <c r="AR11" s="111">
        <f t="shared" si="17"/>
        <v>-3</v>
      </c>
      <c r="AS11" s="129">
        <v>389</v>
      </c>
      <c r="AT11" s="129">
        <v>431</v>
      </c>
      <c r="AU11" s="114">
        <f t="shared" si="18"/>
        <v>110.8</v>
      </c>
      <c r="AV11" s="113">
        <f t="shared" si="19"/>
        <v>42</v>
      </c>
      <c r="AW11" s="110">
        <v>174</v>
      </c>
      <c r="AX11" s="110">
        <v>200</v>
      </c>
      <c r="AY11" s="84">
        <f t="shared" si="20"/>
        <v>114.94252873563218</v>
      </c>
      <c r="AZ11" s="82">
        <f t="shared" si="21"/>
        <v>26</v>
      </c>
      <c r="BA11" s="110">
        <v>135</v>
      </c>
      <c r="BB11" s="110">
        <v>174</v>
      </c>
      <c r="BC11" s="84">
        <f t="shared" si="22"/>
        <v>128.88888888888889</v>
      </c>
      <c r="BD11" s="82">
        <f t="shared" si="23"/>
        <v>39</v>
      </c>
      <c r="BE11" s="80">
        <v>2494</v>
      </c>
      <c r="BF11" s="80">
        <v>2667</v>
      </c>
      <c r="BG11" s="83">
        <f aca="true" t="shared" si="31" ref="BG11:BG27">BF11/BE11*100</f>
        <v>106.93664795509221</v>
      </c>
      <c r="BH11" s="129">
        <v>21</v>
      </c>
      <c r="BI11" s="129">
        <v>21</v>
      </c>
      <c r="BJ11" s="114">
        <f t="shared" si="24"/>
        <v>100</v>
      </c>
      <c r="BK11" s="113">
        <f t="shared" si="25"/>
        <v>0</v>
      </c>
      <c r="BL11" s="191">
        <v>6</v>
      </c>
      <c r="BM11" s="200">
        <v>3940.57</v>
      </c>
      <c r="BN11" s="201">
        <v>4293.95</v>
      </c>
      <c r="BO11" s="114">
        <f t="shared" si="26"/>
        <v>109</v>
      </c>
      <c r="BP11" s="113">
        <f t="shared" si="27"/>
        <v>353.37999999999965</v>
      </c>
    </row>
    <row r="12" spans="1:68" ht="19.5" customHeight="1">
      <c r="A12" s="79" t="s">
        <v>141</v>
      </c>
      <c r="B12" s="110">
        <v>2408</v>
      </c>
      <c r="C12" s="110">
        <v>2206</v>
      </c>
      <c r="D12" s="83">
        <f t="shared" si="0"/>
        <v>91.61129568106313</v>
      </c>
      <c r="E12" s="82">
        <f t="shared" si="1"/>
        <v>-202</v>
      </c>
      <c r="F12" s="110">
        <v>915</v>
      </c>
      <c r="G12" s="110">
        <v>815</v>
      </c>
      <c r="H12" s="83">
        <f t="shared" si="2"/>
        <v>89.07103825136612</v>
      </c>
      <c r="I12" s="82">
        <f t="shared" si="3"/>
        <v>-100</v>
      </c>
      <c r="J12" s="80">
        <v>2077</v>
      </c>
      <c r="K12" s="80">
        <v>2919</v>
      </c>
      <c r="L12" s="83">
        <f t="shared" si="4"/>
        <v>140.5392392874338</v>
      </c>
      <c r="M12" s="82">
        <f t="shared" si="5"/>
        <v>842</v>
      </c>
      <c r="N12" s="110">
        <v>1662</v>
      </c>
      <c r="O12" s="110">
        <v>2580</v>
      </c>
      <c r="P12" s="84">
        <f t="shared" si="6"/>
        <v>155.2346570397112</v>
      </c>
      <c r="Q12" s="13">
        <f t="shared" si="7"/>
        <v>918</v>
      </c>
      <c r="R12" s="161">
        <f t="shared" si="28"/>
        <v>80.01925854597978</v>
      </c>
      <c r="S12" s="161">
        <f t="shared" si="28"/>
        <v>88.38643371017471</v>
      </c>
      <c r="T12" s="161">
        <f t="shared" si="29"/>
        <v>8.367175164194933</v>
      </c>
      <c r="U12" s="110">
        <v>296</v>
      </c>
      <c r="V12" s="110">
        <v>274</v>
      </c>
      <c r="W12" s="84">
        <f t="shared" si="8"/>
        <v>92.56756756756756</v>
      </c>
      <c r="X12" s="82">
        <f t="shared" si="9"/>
        <v>-22</v>
      </c>
      <c r="Y12" s="130">
        <v>11453</v>
      </c>
      <c r="Z12" s="130">
        <v>9323</v>
      </c>
      <c r="AA12" s="115">
        <f t="shared" si="10"/>
        <v>81.40225268488605</v>
      </c>
      <c r="AB12" s="113">
        <f t="shared" si="11"/>
        <v>-2130</v>
      </c>
      <c r="AC12" s="130">
        <v>1996</v>
      </c>
      <c r="AD12" s="130">
        <v>1874</v>
      </c>
      <c r="AE12" s="115">
        <f t="shared" si="12"/>
        <v>93.88777555110221</v>
      </c>
      <c r="AF12" s="113">
        <f t="shared" si="13"/>
        <v>-122</v>
      </c>
      <c r="AG12" s="130">
        <v>7291</v>
      </c>
      <c r="AH12" s="130">
        <v>5166</v>
      </c>
      <c r="AI12" s="115">
        <f t="shared" si="14"/>
        <v>70.85447812371417</v>
      </c>
      <c r="AJ12" s="113">
        <f t="shared" si="15"/>
        <v>-2125</v>
      </c>
      <c r="AK12" s="80">
        <v>326</v>
      </c>
      <c r="AL12" s="80">
        <v>328</v>
      </c>
      <c r="AM12" s="84">
        <f>AL12/AK12*100</f>
        <v>100.61349693251533</v>
      </c>
      <c r="AN12" s="82">
        <f t="shared" si="16"/>
        <v>2</v>
      </c>
      <c r="AO12" s="129">
        <v>765</v>
      </c>
      <c r="AP12" s="129">
        <v>746</v>
      </c>
      <c r="AQ12" s="112">
        <f t="shared" si="30"/>
        <v>97.5</v>
      </c>
      <c r="AR12" s="111">
        <f t="shared" si="17"/>
        <v>-19</v>
      </c>
      <c r="AS12" s="129">
        <v>3976</v>
      </c>
      <c r="AT12" s="129">
        <v>4365</v>
      </c>
      <c r="AU12" s="114">
        <f t="shared" si="18"/>
        <v>109.8</v>
      </c>
      <c r="AV12" s="113">
        <f t="shared" si="19"/>
        <v>389</v>
      </c>
      <c r="AW12" s="110">
        <v>1488</v>
      </c>
      <c r="AX12" s="110">
        <v>1389</v>
      </c>
      <c r="AY12" s="84">
        <f t="shared" si="20"/>
        <v>93.34677419354838</v>
      </c>
      <c r="AZ12" s="82">
        <f t="shared" si="21"/>
        <v>-99</v>
      </c>
      <c r="BA12" s="110">
        <v>1261</v>
      </c>
      <c r="BB12" s="110">
        <v>1158</v>
      </c>
      <c r="BC12" s="84">
        <f t="shared" si="22"/>
        <v>91.83187946074544</v>
      </c>
      <c r="BD12" s="82">
        <f t="shared" si="23"/>
        <v>-103</v>
      </c>
      <c r="BE12" s="80">
        <v>2755</v>
      </c>
      <c r="BF12" s="80">
        <v>3344</v>
      </c>
      <c r="BG12" s="83">
        <f t="shared" si="31"/>
        <v>121.37931034482759</v>
      </c>
      <c r="BH12" s="129">
        <v>1538</v>
      </c>
      <c r="BI12" s="129">
        <v>1074</v>
      </c>
      <c r="BJ12" s="114">
        <f t="shared" si="24"/>
        <v>69.8</v>
      </c>
      <c r="BK12" s="113">
        <f t="shared" si="25"/>
        <v>-464</v>
      </c>
      <c r="BL12" s="191">
        <v>6</v>
      </c>
      <c r="BM12" s="200">
        <v>5090.55</v>
      </c>
      <c r="BN12" s="201">
        <v>5863.44</v>
      </c>
      <c r="BO12" s="114">
        <f t="shared" si="26"/>
        <v>115.2</v>
      </c>
      <c r="BP12" s="113">
        <f t="shared" si="27"/>
        <v>772.8899999999994</v>
      </c>
    </row>
    <row r="13" spans="1:68" ht="19.5" customHeight="1">
      <c r="A13" s="79" t="s">
        <v>142</v>
      </c>
      <c r="B13" s="110">
        <v>311</v>
      </c>
      <c r="C13" s="110">
        <v>337</v>
      </c>
      <c r="D13" s="83">
        <f t="shared" si="0"/>
        <v>108.36012861736334</v>
      </c>
      <c r="E13" s="82">
        <f t="shared" si="1"/>
        <v>26</v>
      </c>
      <c r="F13" s="110">
        <v>163</v>
      </c>
      <c r="G13" s="110">
        <v>184</v>
      </c>
      <c r="H13" s="83">
        <f t="shared" si="2"/>
        <v>112.88343558282207</v>
      </c>
      <c r="I13" s="82">
        <f t="shared" si="3"/>
        <v>21</v>
      </c>
      <c r="J13" s="80">
        <v>516</v>
      </c>
      <c r="K13" s="80">
        <v>556</v>
      </c>
      <c r="L13" s="83">
        <f t="shared" si="4"/>
        <v>107.75193798449611</v>
      </c>
      <c r="M13" s="82">
        <f t="shared" si="5"/>
        <v>40</v>
      </c>
      <c r="N13" s="110">
        <v>438</v>
      </c>
      <c r="O13" s="110">
        <v>463</v>
      </c>
      <c r="P13" s="84">
        <f t="shared" si="6"/>
        <v>105.70776255707763</v>
      </c>
      <c r="Q13" s="13">
        <f t="shared" si="7"/>
        <v>25</v>
      </c>
      <c r="R13" s="161">
        <f t="shared" si="28"/>
        <v>84.88372093023256</v>
      </c>
      <c r="S13" s="161">
        <f t="shared" si="28"/>
        <v>83.27338129496404</v>
      </c>
      <c r="T13" s="161">
        <f t="shared" si="29"/>
        <v>-1.6103396352685166</v>
      </c>
      <c r="U13" s="110">
        <v>106</v>
      </c>
      <c r="V13" s="110">
        <v>107</v>
      </c>
      <c r="W13" s="84">
        <f t="shared" si="8"/>
        <v>100.9433962264151</v>
      </c>
      <c r="X13" s="82">
        <f t="shared" si="9"/>
        <v>1</v>
      </c>
      <c r="Y13" s="130">
        <v>1839</v>
      </c>
      <c r="Z13" s="130">
        <v>2102</v>
      </c>
      <c r="AA13" s="115">
        <f t="shared" si="10"/>
        <v>114.30125067971724</v>
      </c>
      <c r="AB13" s="113">
        <f t="shared" si="11"/>
        <v>263</v>
      </c>
      <c r="AC13" s="130">
        <v>285</v>
      </c>
      <c r="AD13" s="130">
        <v>315</v>
      </c>
      <c r="AE13" s="115">
        <f t="shared" si="12"/>
        <v>110.5263157894737</v>
      </c>
      <c r="AF13" s="113">
        <f t="shared" si="13"/>
        <v>30</v>
      </c>
      <c r="AG13" s="130">
        <v>1015</v>
      </c>
      <c r="AH13" s="130">
        <v>860</v>
      </c>
      <c r="AI13" s="115">
        <f t="shared" si="14"/>
        <v>84.72906403940887</v>
      </c>
      <c r="AJ13" s="113">
        <f t="shared" si="15"/>
        <v>-155</v>
      </c>
      <c r="AK13" s="80">
        <v>84</v>
      </c>
      <c r="AL13" s="80">
        <v>102</v>
      </c>
      <c r="AM13" s="84">
        <f>AL13/AK13*100</f>
        <v>121.42857142857142</v>
      </c>
      <c r="AN13" s="82">
        <f t="shared" si="16"/>
        <v>18</v>
      </c>
      <c r="AO13" s="129">
        <v>193</v>
      </c>
      <c r="AP13" s="129">
        <v>205</v>
      </c>
      <c r="AQ13" s="112">
        <f t="shared" si="30"/>
        <v>106.2</v>
      </c>
      <c r="AR13" s="111">
        <f t="shared" si="17"/>
        <v>12</v>
      </c>
      <c r="AS13" s="129">
        <v>651</v>
      </c>
      <c r="AT13" s="129">
        <v>771</v>
      </c>
      <c r="AU13" s="114">
        <f t="shared" si="18"/>
        <v>118.4</v>
      </c>
      <c r="AV13" s="113">
        <f t="shared" si="19"/>
        <v>120</v>
      </c>
      <c r="AW13" s="110">
        <v>170</v>
      </c>
      <c r="AX13" s="110">
        <v>200</v>
      </c>
      <c r="AY13" s="84">
        <f t="shared" si="20"/>
        <v>117.64705882352942</v>
      </c>
      <c r="AZ13" s="82">
        <f t="shared" si="21"/>
        <v>30</v>
      </c>
      <c r="BA13" s="110">
        <v>139</v>
      </c>
      <c r="BB13" s="110">
        <v>151</v>
      </c>
      <c r="BC13" s="84">
        <f t="shared" si="22"/>
        <v>108.63309352517985</v>
      </c>
      <c r="BD13" s="82">
        <f t="shared" si="23"/>
        <v>12</v>
      </c>
      <c r="BE13" s="80">
        <v>2234</v>
      </c>
      <c r="BF13" s="80">
        <v>3613</v>
      </c>
      <c r="BG13" s="83">
        <f t="shared" si="31"/>
        <v>161.727842435094</v>
      </c>
      <c r="BH13" s="129">
        <v>144</v>
      </c>
      <c r="BI13" s="129">
        <v>158</v>
      </c>
      <c r="BJ13" s="114">
        <f t="shared" si="24"/>
        <v>109.7</v>
      </c>
      <c r="BK13" s="113">
        <f t="shared" si="25"/>
        <v>14</v>
      </c>
      <c r="BL13" s="191">
        <v>23</v>
      </c>
      <c r="BM13" s="200">
        <v>4216.51</v>
      </c>
      <c r="BN13" s="201">
        <v>5323.13</v>
      </c>
      <c r="BO13" s="114">
        <f t="shared" si="26"/>
        <v>126.2</v>
      </c>
      <c r="BP13" s="113">
        <f t="shared" si="27"/>
        <v>1106.62</v>
      </c>
    </row>
    <row r="14" spans="1:68" ht="19.5" customHeight="1">
      <c r="A14" s="79" t="s">
        <v>143</v>
      </c>
      <c r="B14" s="110">
        <v>967</v>
      </c>
      <c r="C14" s="110">
        <v>802</v>
      </c>
      <c r="D14" s="83">
        <f t="shared" si="0"/>
        <v>82.93691830403309</v>
      </c>
      <c r="E14" s="82">
        <f t="shared" si="1"/>
        <v>-165</v>
      </c>
      <c r="F14" s="110">
        <v>426</v>
      </c>
      <c r="G14" s="110">
        <v>354</v>
      </c>
      <c r="H14" s="83">
        <f t="shared" si="2"/>
        <v>83.09859154929578</v>
      </c>
      <c r="I14" s="82">
        <f t="shared" si="3"/>
        <v>-72</v>
      </c>
      <c r="J14" s="80">
        <v>748</v>
      </c>
      <c r="K14" s="80">
        <v>701</v>
      </c>
      <c r="L14" s="83">
        <f t="shared" si="4"/>
        <v>93.71657754010695</v>
      </c>
      <c r="M14" s="82">
        <f t="shared" si="5"/>
        <v>-47</v>
      </c>
      <c r="N14" s="110">
        <v>637</v>
      </c>
      <c r="O14" s="110">
        <v>571</v>
      </c>
      <c r="P14" s="84">
        <f t="shared" si="6"/>
        <v>89.63893249607536</v>
      </c>
      <c r="Q14" s="13">
        <f t="shared" si="7"/>
        <v>-66</v>
      </c>
      <c r="R14" s="161">
        <f t="shared" si="28"/>
        <v>85.16042780748663</v>
      </c>
      <c r="S14" s="161">
        <f t="shared" si="28"/>
        <v>81.45506419400857</v>
      </c>
      <c r="T14" s="161">
        <f t="shared" si="29"/>
        <v>-3.705363613478056</v>
      </c>
      <c r="U14" s="110">
        <v>110</v>
      </c>
      <c r="V14" s="110">
        <v>116</v>
      </c>
      <c r="W14" s="84">
        <f t="shared" si="8"/>
        <v>105.45454545454544</v>
      </c>
      <c r="X14" s="82">
        <f t="shared" si="9"/>
        <v>6</v>
      </c>
      <c r="Y14" s="130">
        <v>3199</v>
      </c>
      <c r="Z14" s="130">
        <v>2531</v>
      </c>
      <c r="AA14" s="115">
        <f t="shared" si="10"/>
        <v>79.11847452328853</v>
      </c>
      <c r="AB14" s="113">
        <f t="shared" si="11"/>
        <v>-668</v>
      </c>
      <c r="AC14" s="130">
        <v>910</v>
      </c>
      <c r="AD14" s="130">
        <v>730</v>
      </c>
      <c r="AE14" s="115">
        <f t="shared" si="12"/>
        <v>80.21978021978022</v>
      </c>
      <c r="AF14" s="113">
        <f t="shared" si="13"/>
        <v>-180</v>
      </c>
      <c r="AG14" s="130">
        <v>1458</v>
      </c>
      <c r="AH14" s="130">
        <v>965</v>
      </c>
      <c r="AI14" s="115">
        <f t="shared" si="14"/>
        <v>66.18655692729767</v>
      </c>
      <c r="AJ14" s="113">
        <f t="shared" si="15"/>
        <v>-493</v>
      </c>
      <c r="AK14" s="80">
        <v>165</v>
      </c>
      <c r="AL14" s="80">
        <v>170</v>
      </c>
      <c r="AM14" s="84">
        <f>AL14/AK14*100</f>
        <v>103.03030303030303</v>
      </c>
      <c r="AN14" s="82">
        <f t="shared" si="16"/>
        <v>5</v>
      </c>
      <c r="AO14" s="129">
        <v>233</v>
      </c>
      <c r="AP14" s="129">
        <v>226</v>
      </c>
      <c r="AQ14" s="112">
        <f t="shared" si="30"/>
        <v>97</v>
      </c>
      <c r="AR14" s="111">
        <f t="shared" si="17"/>
        <v>-7</v>
      </c>
      <c r="AS14" s="129">
        <v>796</v>
      </c>
      <c r="AT14" s="129">
        <v>742</v>
      </c>
      <c r="AU14" s="114">
        <f t="shared" si="18"/>
        <v>93.2</v>
      </c>
      <c r="AV14" s="113">
        <f t="shared" si="19"/>
        <v>-54</v>
      </c>
      <c r="AW14" s="110">
        <v>569</v>
      </c>
      <c r="AX14" s="110">
        <v>470</v>
      </c>
      <c r="AY14" s="84">
        <f t="shared" si="20"/>
        <v>82.60105448154658</v>
      </c>
      <c r="AZ14" s="82">
        <f t="shared" si="21"/>
        <v>-99</v>
      </c>
      <c r="BA14" s="110">
        <v>475</v>
      </c>
      <c r="BB14" s="110">
        <v>400</v>
      </c>
      <c r="BC14" s="84">
        <f t="shared" si="22"/>
        <v>84.21052631578947</v>
      </c>
      <c r="BD14" s="82">
        <f t="shared" si="23"/>
        <v>-75</v>
      </c>
      <c r="BE14" s="80">
        <v>2208</v>
      </c>
      <c r="BF14" s="80">
        <v>2477</v>
      </c>
      <c r="BG14" s="83">
        <f t="shared" si="31"/>
        <v>112.18297101449275</v>
      </c>
      <c r="BH14" s="129">
        <v>55</v>
      </c>
      <c r="BI14" s="129">
        <v>51</v>
      </c>
      <c r="BJ14" s="114">
        <f t="shared" si="24"/>
        <v>92.7</v>
      </c>
      <c r="BK14" s="113">
        <f t="shared" si="25"/>
        <v>-4</v>
      </c>
      <c r="BL14" s="191">
        <v>25</v>
      </c>
      <c r="BM14" s="202">
        <v>3905.58</v>
      </c>
      <c r="BN14" s="203">
        <v>4343.98</v>
      </c>
      <c r="BO14" s="114">
        <f t="shared" si="26"/>
        <v>111.2</v>
      </c>
      <c r="BP14" s="113">
        <f t="shared" si="27"/>
        <v>438.39999999999964</v>
      </c>
    </row>
    <row r="15" spans="1:69" s="9" customFormat="1" ht="19.5" customHeight="1">
      <c r="A15" s="79" t="s">
        <v>144</v>
      </c>
      <c r="B15" s="110">
        <v>849</v>
      </c>
      <c r="C15" s="110">
        <v>756</v>
      </c>
      <c r="D15" s="83">
        <f t="shared" si="0"/>
        <v>89.04593639575971</v>
      </c>
      <c r="E15" s="82">
        <f t="shared" si="1"/>
        <v>-93</v>
      </c>
      <c r="F15" s="110">
        <v>324</v>
      </c>
      <c r="G15" s="110">
        <v>260</v>
      </c>
      <c r="H15" s="83">
        <f t="shared" si="2"/>
        <v>80.24691358024691</v>
      </c>
      <c r="I15" s="82">
        <f t="shared" si="3"/>
        <v>-64</v>
      </c>
      <c r="J15" s="80">
        <v>478</v>
      </c>
      <c r="K15" s="80">
        <v>428</v>
      </c>
      <c r="L15" s="83">
        <f t="shared" si="4"/>
        <v>89.5397489539749</v>
      </c>
      <c r="M15" s="82">
        <f t="shared" si="5"/>
        <v>-50</v>
      </c>
      <c r="N15" s="110">
        <v>368</v>
      </c>
      <c r="O15" s="110">
        <v>314</v>
      </c>
      <c r="P15" s="84">
        <f t="shared" si="6"/>
        <v>85.32608695652173</v>
      </c>
      <c r="Q15" s="13">
        <f t="shared" si="7"/>
        <v>-54</v>
      </c>
      <c r="R15" s="161">
        <f t="shared" si="28"/>
        <v>76.98744769874477</v>
      </c>
      <c r="S15" s="161">
        <f t="shared" si="28"/>
        <v>73.36448598130842</v>
      </c>
      <c r="T15" s="161">
        <f t="shared" si="29"/>
        <v>-3.622961717436354</v>
      </c>
      <c r="U15" s="110">
        <v>85</v>
      </c>
      <c r="V15" s="110">
        <v>86</v>
      </c>
      <c r="W15" s="84">
        <f t="shared" si="8"/>
        <v>101.17647058823529</v>
      </c>
      <c r="X15" s="82">
        <f t="shared" si="9"/>
        <v>1</v>
      </c>
      <c r="Y15" s="130">
        <v>2401</v>
      </c>
      <c r="Z15" s="130">
        <v>1654</v>
      </c>
      <c r="AA15" s="115">
        <f t="shared" si="10"/>
        <v>68.88796334860476</v>
      </c>
      <c r="AB15" s="113">
        <f t="shared" si="11"/>
        <v>-747</v>
      </c>
      <c r="AC15" s="130">
        <v>770</v>
      </c>
      <c r="AD15" s="130">
        <v>712</v>
      </c>
      <c r="AE15" s="115">
        <f t="shared" si="12"/>
        <v>92.46753246753246</v>
      </c>
      <c r="AF15" s="113">
        <f t="shared" si="13"/>
        <v>-58</v>
      </c>
      <c r="AG15" s="130">
        <v>1390</v>
      </c>
      <c r="AH15" s="130">
        <v>731</v>
      </c>
      <c r="AI15" s="115">
        <f t="shared" si="14"/>
        <v>52.58992805755396</v>
      </c>
      <c r="AJ15" s="113">
        <f t="shared" si="15"/>
        <v>-659</v>
      </c>
      <c r="AK15" s="80">
        <v>232</v>
      </c>
      <c r="AL15" s="80">
        <v>233</v>
      </c>
      <c r="AM15" s="84">
        <f aca="true" t="shared" si="32" ref="AM15:AM27">AL15/AK15*100</f>
        <v>100.43103448275863</v>
      </c>
      <c r="AN15" s="82">
        <f t="shared" si="16"/>
        <v>1</v>
      </c>
      <c r="AO15" s="129">
        <v>154</v>
      </c>
      <c r="AP15" s="129">
        <v>123</v>
      </c>
      <c r="AQ15" s="112">
        <f t="shared" si="30"/>
        <v>79.9</v>
      </c>
      <c r="AR15" s="111">
        <f t="shared" si="17"/>
        <v>-31</v>
      </c>
      <c r="AS15" s="129">
        <v>496</v>
      </c>
      <c r="AT15" s="129">
        <v>477</v>
      </c>
      <c r="AU15" s="114">
        <f t="shared" si="18"/>
        <v>96.2</v>
      </c>
      <c r="AV15" s="113">
        <f t="shared" si="19"/>
        <v>-19</v>
      </c>
      <c r="AW15" s="110">
        <v>507</v>
      </c>
      <c r="AX15" s="110">
        <v>491</v>
      </c>
      <c r="AY15" s="84">
        <f t="shared" si="20"/>
        <v>96.84418145956607</v>
      </c>
      <c r="AZ15" s="82">
        <f t="shared" si="21"/>
        <v>-16</v>
      </c>
      <c r="BA15" s="110">
        <v>443</v>
      </c>
      <c r="BB15" s="110">
        <v>450</v>
      </c>
      <c r="BC15" s="84">
        <f t="shared" si="22"/>
        <v>101.58013544018058</v>
      </c>
      <c r="BD15" s="82">
        <f t="shared" si="23"/>
        <v>7</v>
      </c>
      <c r="BE15" s="80">
        <v>1724</v>
      </c>
      <c r="BF15" s="80">
        <v>2049</v>
      </c>
      <c r="BG15" s="83">
        <f t="shared" si="31"/>
        <v>118.85150812064967</v>
      </c>
      <c r="BH15" s="129">
        <v>50</v>
      </c>
      <c r="BI15" s="129">
        <v>41</v>
      </c>
      <c r="BJ15" s="114">
        <f t="shared" si="24"/>
        <v>82</v>
      </c>
      <c r="BK15" s="113">
        <f t="shared" si="25"/>
        <v>-9</v>
      </c>
      <c r="BL15" s="191">
        <v>7</v>
      </c>
      <c r="BM15" s="202">
        <v>3748.54</v>
      </c>
      <c r="BN15" s="203">
        <v>4319.56</v>
      </c>
      <c r="BO15" s="114">
        <f t="shared" si="26"/>
        <v>115.2</v>
      </c>
      <c r="BP15" s="113">
        <f t="shared" si="27"/>
        <v>571.0200000000004</v>
      </c>
      <c r="BQ15" s="4"/>
    </row>
    <row r="16" spans="1:69" s="9" customFormat="1" ht="19.5" customHeight="1">
      <c r="A16" s="79" t="s">
        <v>145</v>
      </c>
      <c r="B16" s="110">
        <v>600</v>
      </c>
      <c r="C16" s="110">
        <v>538</v>
      </c>
      <c r="D16" s="83">
        <f t="shared" si="0"/>
        <v>89.66666666666666</v>
      </c>
      <c r="E16" s="82">
        <f t="shared" si="1"/>
        <v>-62</v>
      </c>
      <c r="F16" s="110">
        <v>223</v>
      </c>
      <c r="G16" s="110">
        <v>200</v>
      </c>
      <c r="H16" s="83">
        <f t="shared" si="2"/>
        <v>89.68609865470853</v>
      </c>
      <c r="I16" s="82">
        <f t="shared" si="3"/>
        <v>-23</v>
      </c>
      <c r="J16" s="80">
        <v>643</v>
      </c>
      <c r="K16" s="80">
        <v>648</v>
      </c>
      <c r="L16" s="83">
        <f t="shared" si="4"/>
        <v>100.77760497667185</v>
      </c>
      <c r="M16" s="82">
        <f t="shared" si="5"/>
        <v>5</v>
      </c>
      <c r="N16" s="110">
        <v>548</v>
      </c>
      <c r="O16" s="110">
        <v>543</v>
      </c>
      <c r="P16" s="84">
        <f t="shared" si="6"/>
        <v>99.08759124087592</v>
      </c>
      <c r="Q16" s="13">
        <f t="shared" si="7"/>
        <v>-5</v>
      </c>
      <c r="R16" s="161">
        <f t="shared" si="28"/>
        <v>85.22550544323484</v>
      </c>
      <c r="S16" s="161">
        <f t="shared" si="28"/>
        <v>83.79629629629629</v>
      </c>
      <c r="T16" s="161">
        <f t="shared" si="29"/>
        <v>-1.4292091469385468</v>
      </c>
      <c r="U16" s="110">
        <v>81</v>
      </c>
      <c r="V16" s="110">
        <v>81</v>
      </c>
      <c r="W16" s="84">
        <f t="shared" si="8"/>
        <v>100</v>
      </c>
      <c r="X16" s="82">
        <f t="shared" si="9"/>
        <v>0</v>
      </c>
      <c r="Y16" s="130">
        <v>2050</v>
      </c>
      <c r="Z16" s="130">
        <v>1911</v>
      </c>
      <c r="AA16" s="115">
        <f t="shared" si="10"/>
        <v>93.21951219512195</v>
      </c>
      <c r="AB16" s="113">
        <f t="shared" si="11"/>
        <v>-139</v>
      </c>
      <c r="AC16" s="130">
        <v>576</v>
      </c>
      <c r="AD16" s="130">
        <v>514</v>
      </c>
      <c r="AE16" s="115">
        <f t="shared" si="12"/>
        <v>89.23611111111111</v>
      </c>
      <c r="AF16" s="113">
        <f t="shared" si="13"/>
        <v>-62</v>
      </c>
      <c r="AG16" s="130">
        <v>886</v>
      </c>
      <c r="AH16" s="130">
        <v>620</v>
      </c>
      <c r="AI16" s="115">
        <f t="shared" si="14"/>
        <v>69.97742663656885</v>
      </c>
      <c r="AJ16" s="113">
        <f t="shared" si="15"/>
        <v>-266</v>
      </c>
      <c r="AK16" s="80">
        <v>159</v>
      </c>
      <c r="AL16" s="80">
        <v>172</v>
      </c>
      <c r="AM16" s="84">
        <f t="shared" si="32"/>
        <v>108.17610062893081</v>
      </c>
      <c r="AN16" s="82">
        <f t="shared" si="16"/>
        <v>13</v>
      </c>
      <c r="AO16" s="129">
        <v>175</v>
      </c>
      <c r="AP16" s="129">
        <v>172</v>
      </c>
      <c r="AQ16" s="112">
        <f t="shared" si="30"/>
        <v>98.3</v>
      </c>
      <c r="AR16" s="111">
        <f t="shared" si="17"/>
        <v>-3</v>
      </c>
      <c r="AS16" s="129">
        <v>640</v>
      </c>
      <c r="AT16" s="129">
        <v>649</v>
      </c>
      <c r="AU16" s="114">
        <f t="shared" si="18"/>
        <v>101.4</v>
      </c>
      <c r="AV16" s="113">
        <f t="shared" si="19"/>
        <v>9</v>
      </c>
      <c r="AW16" s="110">
        <v>369</v>
      </c>
      <c r="AX16" s="110">
        <v>319</v>
      </c>
      <c r="AY16" s="84">
        <f t="shared" si="20"/>
        <v>86.44986449864498</v>
      </c>
      <c r="AZ16" s="82">
        <f t="shared" si="21"/>
        <v>-50</v>
      </c>
      <c r="BA16" s="110">
        <v>338</v>
      </c>
      <c r="BB16" s="110">
        <v>275</v>
      </c>
      <c r="BC16" s="84">
        <f t="shared" si="22"/>
        <v>81.36094674556213</v>
      </c>
      <c r="BD16" s="82">
        <f t="shared" si="23"/>
        <v>-63</v>
      </c>
      <c r="BE16" s="80">
        <v>3150</v>
      </c>
      <c r="BF16" s="80">
        <v>3356</v>
      </c>
      <c r="BG16" s="83">
        <f t="shared" si="31"/>
        <v>106.53968253968253</v>
      </c>
      <c r="BH16" s="129">
        <v>18</v>
      </c>
      <c r="BI16" s="129">
        <v>15</v>
      </c>
      <c r="BJ16" s="114">
        <f t="shared" si="24"/>
        <v>83.3</v>
      </c>
      <c r="BK16" s="113">
        <f t="shared" si="25"/>
        <v>-3</v>
      </c>
      <c r="BL16" s="191">
        <v>8</v>
      </c>
      <c r="BM16" s="202">
        <v>4060.61</v>
      </c>
      <c r="BN16" s="203">
        <v>4724.87</v>
      </c>
      <c r="BO16" s="114">
        <f t="shared" si="26"/>
        <v>116.4</v>
      </c>
      <c r="BP16" s="113">
        <f t="shared" si="27"/>
        <v>664.2599999999998</v>
      </c>
      <c r="BQ16" s="4"/>
    </row>
    <row r="17" spans="1:69" s="9" customFormat="1" ht="19.5" customHeight="1">
      <c r="A17" s="79" t="s">
        <v>146</v>
      </c>
      <c r="B17" s="110">
        <v>761</v>
      </c>
      <c r="C17" s="110">
        <v>686</v>
      </c>
      <c r="D17" s="83">
        <f t="shared" si="0"/>
        <v>90.14454664914587</v>
      </c>
      <c r="E17" s="82">
        <f t="shared" si="1"/>
        <v>-75</v>
      </c>
      <c r="F17" s="110">
        <v>290</v>
      </c>
      <c r="G17" s="110">
        <v>214</v>
      </c>
      <c r="H17" s="83">
        <f t="shared" si="2"/>
        <v>73.79310344827587</v>
      </c>
      <c r="I17" s="82">
        <f t="shared" si="3"/>
        <v>-76</v>
      </c>
      <c r="J17" s="80">
        <v>527</v>
      </c>
      <c r="K17" s="80">
        <v>678</v>
      </c>
      <c r="L17" s="83">
        <f t="shared" si="4"/>
        <v>128.6527514231499</v>
      </c>
      <c r="M17" s="82">
        <f t="shared" si="5"/>
        <v>151</v>
      </c>
      <c r="N17" s="110">
        <v>333</v>
      </c>
      <c r="O17" s="110">
        <v>493</v>
      </c>
      <c r="P17" s="84">
        <f t="shared" si="6"/>
        <v>148.04804804804806</v>
      </c>
      <c r="Q17" s="13">
        <f t="shared" si="7"/>
        <v>160</v>
      </c>
      <c r="R17" s="161">
        <f t="shared" si="28"/>
        <v>63.18785578747628</v>
      </c>
      <c r="S17" s="161">
        <f t="shared" si="28"/>
        <v>72.71386430678466</v>
      </c>
      <c r="T17" s="161">
        <f t="shared" si="29"/>
        <v>9.526008519308377</v>
      </c>
      <c r="U17" s="110">
        <v>188</v>
      </c>
      <c r="V17" s="110">
        <v>132</v>
      </c>
      <c r="W17" s="84">
        <f t="shared" si="8"/>
        <v>70.2127659574468</v>
      </c>
      <c r="X17" s="82">
        <f t="shared" si="9"/>
        <v>-56</v>
      </c>
      <c r="Y17" s="130">
        <v>2279</v>
      </c>
      <c r="Z17" s="130">
        <v>2703</v>
      </c>
      <c r="AA17" s="115">
        <f t="shared" si="10"/>
        <v>118.6046511627907</v>
      </c>
      <c r="AB17" s="113">
        <f t="shared" si="11"/>
        <v>424</v>
      </c>
      <c r="AC17" s="130">
        <v>697</v>
      </c>
      <c r="AD17" s="130">
        <v>636</v>
      </c>
      <c r="AE17" s="115">
        <f t="shared" si="12"/>
        <v>91.24820659971306</v>
      </c>
      <c r="AF17" s="113">
        <f t="shared" si="13"/>
        <v>-61</v>
      </c>
      <c r="AG17" s="130">
        <v>695</v>
      </c>
      <c r="AH17" s="130">
        <v>1347</v>
      </c>
      <c r="AI17" s="115">
        <f t="shared" si="14"/>
        <v>193.81294964028777</v>
      </c>
      <c r="AJ17" s="113">
        <f t="shared" si="15"/>
        <v>652</v>
      </c>
      <c r="AK17" s="80">
        <v>293</v>
      </c>
      <c r="AL17" s="80">
        <v>216</v>
      </c>
      <c r="AM17" s="84">
        <f t="shared" si="32"/>
        <v>73.72013651877133</v>
      </c>
      <c r="AN17" s="82">
        <f t="shared" si="16"/>
        <v>-77</v>
      </c>
      <c r="AO17" s="129">
        <v>149</v>
      </c>
      <c r="AP17" s="129">
        <v>123</v>
      </c>
      <c r="AQ17" s="112">
        <f t="shared" si="30"/>
        <v>82.6</v>
      </c>
      <c r="AR17" s="111">
        <f t="shared" si="17"/>
        <v>-26</v>
      </c>
      <c r="AS17" s="129">
        <v>647</v>
      </c>
      <c r="AT17" s="129">
        <v>695</v>
      </c>
      <c r="AU17" s="114">
        <f t="shared" si="18"/>
        <v>107.4</v>
      </c>
      <c r="AV17" s="113">
        <f t="shared" si="19"/>
        <v>48</v>
      </c>
      <c r="AW17" s="110">
        <v>435</v>
      </c>
      <c r="AX17" s="110">
        <v>377</v>
      </c>
      <c r="AY17" s="84">
        <f t="shared" si="20"/>
        <v>86.66666666666667</v>
      </c>
      <c r="AZ17" s="82">
        <f t="shared" si="21"/>
        <v>-58</v>
      </c>
      <c r="BA17" s="110">
        <v>373</v>
      </c>
      <c r="BB17" s="110">
        <v>332</v>
      </c>
      <c r="BC17" s="84">
        <f t="shared" si="22"/>
        <v>89.00804289544236</v>
      </c>
      <c r="BD17" s="82">
        <f t="shared" si="23"/>
        <v>-41</v>
      </c>
      <c r="BE17" s="80">
        <v>2173</v>
      </c>
      <c r="BF17" s="80">
        <v>2554</v>
      </c>
      <c r="BG17" s="83">
        <f t="shared" si="31"/>
        <v>117.53336401288541</v>
      </c>
      <c r="BH17" s="129">
        <v>114</v>
      </c>
      <c r="BI17" s="129">
        <v>23</v>
      </c>
      <c r="BJ17" s="114">
        <f t="shared" si="24"/>
        <v>20.2</v>
      </c>
      <c r="BK17" s="113">
        <f t="shared" si="25"/>
        <v>-91</v>
      </c>
      <c r="BL17" s="191">
        <v>9</v>
      </c>
      <c r="BM17" s="202">
        <v>4031.5</v>
      </c>
      <c r="BN17" s="203">
        <v>4411.74</v>
      </c>
      <c r="BO17" s="114">
        <f t="shared" si="26"/>
        <v>109.4</v>
      </c>
      <c r="BP17" s="113">
        <f t="shared" si="27"/>
        <v>380.2399999999998</v>
      </c>
      <c r="BQ17" s="4"/>
    </row>
    <row r="18" spans="1:69" s="9" customFormat="1" ht="19.5" customHeight="1">
      <c r="A18" s="79" t="s">
        <v>147</v>
      </c>
      <c r="B18" s="110">
        <v>831</v>
      </c>
      <c r="C18" s="110">
        <v>706</v>
      </c>
      <c r="D18" s="83">
        <f t="shared" si="0"/>
        <v>84.95788206979543</v>
      </c>
      <c r="E18" s="82">
        <f t="shared" si="1"/>
        <v>-125</v>
      </c>
      <c r="F18" s="110">
        <v>413</v>
      </c>
      <c r="G18" s="110">
        <v>292</v>
      </c>
      <c r="H18" s="83">
        <f t="shared" si="2"/>
        <v>70.70217917675545</v>
      </c>
      <c r="I18" s="82">
        <f t="shared" si="3"/>
        <v>-121</v>
      </c>
      <c r="J18" s="80">
        <v>839</v>
      </c>
      <c r="K18" s="80">
        <v>908</v>
      </c>
      <c r="L18" s="83">
        <f t="shared" si="4"/>
        <v>108.22407628128725</v>
      </c>
      <c r="M18" s="82">
        <f t="shared" si="5"/>
        <v>69</v>
      </c>
      <c r="N18" s="110">
        <v>684</v>
      </c>
      <c r="O18" s="110">
        <v>743</v>
      </c>
      <c r="P18" s="84">
        <f t="shared" si="6"/>
        <v>108.62573099415205</v>
      </c>
      <c r="Q18" s="13">
        <f t="shared" si="7"/>
        <v>59</v>
      </c>
      <c r="R18" s="161">
        <f t="shared" si="28"/>
        <v>81.52562574493444</v>
      </c>
      <c r="S18" s="161">
        <f t="shared" si="28"/>
        <v>81.82819383259911</v>
      </c>
      <c r="T18" s="161">
        <f t="shared" si="29"/>
        <v>0.3025680876646675</v>
      </c>
      <c r="U18" s="110">
        <v>235</v>
      </c>
      <c r="V18" s="110">
        <v>237</v>
      </c>
      <c r="W18" s="84">
        <f t="shared" si="8"/>
        <v>100.85106382978724</v>
      </c>
      <c r="X18" s="82">
        <f t="shared" si="9"/>
        <v>2</v>
      </c>
      <c r="Y18" s="130">
        <v>2848</v>
      </c>
      <c r="Z18" s="130">
        <v>2942</v>
      </c>
      <c r="AA18" s="115">
        <f t="shared" si="10"/>
        <v>103.3005617977528</v>
      </c>
      <c r="AB18" s="113">
        <f t="shared" si="11"/>
        <v>94</v>
      </c>
      <c r="AC18" s="130">
        <v>741</v>
      </c>
      <c r="AD18" s="130">
        <v>673</v>
      </c>
      <c r="AE18" s="115">
        <f t="shared" si="12"/>
        <v>90.82321187584346</v>
      </c>
      <c r="AF18" s="113">
        <f t="shared" si="13"/>
        <v>-68</v>
      </c>
      <c r="AG18" s="130">
        <v>1199</v>
      </c>
      <c r="AH18" s="130">
        <v>1292</v>
      </c>
      <c r="AI18" s="115">
        <f t="shared" si="14"/>
        <v>107.75646371976649</v>
      </c>
      <c r="AJ18" s="113">
        <f t="shared" si="15"/>
        <v>93</v>
      </c>
      <c r="AK18" s="80">
        <v>340</v>
      </c>
      <c r="AL18" s="80">
        <v>348</v>
      </c>
      <c r="AM18" s="84">
        <f t="shared" si="32"/>
        <v>102.35294117647058</v>
      </c>
      <c r="AN18" s="82">
        <f t="shared" si="16"/>
        <v>8</v>
      </c>
      <c r="AO18" s="129">
        <v>285</v>
      </c>
      <c r="AP18" s="129">
        <v>343</v>
      </c>
      <c r="AQ18" s="112">
        <f t="shared" si="30"/>
        <v>120.4</v>
      </c>
      <c r="AR18" s="111">
        <f t="shared" si="17"/>
        <v>58</v>
      </c>
      <c r="AS18" s="129">
        <v>956</v>
      </c>
      <c r="AT18" s="129">
        <v>1029</v>
      </c>
      <c r="AU18" s="114">
        <f t="shared" si="18"/>
        <v>107.6</v>
      </c>
      <c r="AV18" s="113">
        <f t="shared" si="19"/>
        <v>73</v>
      </c>
      <c r="AW18" s="110">
        <v>501</v>
      </c>
      <c r="AX18" s="110">
        <v>373</v>
      </c>
      <c r="AY18" s="84">
        <f t="shared" si="20"/>
        <v>74.45109780439122</v>
      </c>
      <c r="AZ18" s="82">
        <f t="shared" si="21"/>
        <v>-128</v>
      </c>
      <c r="BA18" s="110">
        <v>396</v>
      </c>
      <c r="BB18" s="110">
        <v>306</v>
      </c>
      <c r="BC18" s="84">
        <f t="shared" si="22"/>
        <v>77.27272727272727</v>
      </c>
      <c r="BD18" s="82">
        <f t="shared" si="23"/>
        <v>-90</v>
      </c>
      <c r="BE18" s="80">
        <v>2739</v>
      </c>
      <c r="BF18" s="80">
        <v>3161</v>
      </c>
      <c r="BG18" s="83">
        <f t="shared" si="31"/>
        <v>115.40708287696239</v>
      </c>
      <c r="BH18" s="129">
        <v>105</v>
      </c>
      <c r="BI18" s="129">
        <v>96</v>
      </c>
      <c r="BJ18" s="114">
        <f t="shared" si="24"/>
        <v>91.4</v>
      </c>
      <c r="BK18" s="113">
        <f t="shared" si="25"/>
        <v>-9</v>
      </c>
      <c r="BL18" s="191">
        <v>51</v>
      </c>
      <c r="BM18" s="202">
        <v>4581.3</v>
      </c>
      <c r="BN18" s="203">
        <v>4472.67</v>
      </c>
      <c r="BO18" s="114">
        <f t="shared" si="26"/>
        <v>97.6</v>
      </c>
      <c r="BP18" s="113">
        <f t="shared" si="27"/>
        <v>-108.63000000000011</v>
      </c>
      <c r="BQ18" s="4"/>
    </row>
    <row r="19" spans="1:69" s="9" customFormat="1" ht="19.5" customHeight="1">
      <c r="A19" s="79" t="s">
        <v>148</v>
      </c>
      <c r="B19" s="110">
        <v>1100</v>
      </c>
      <c r="C19" s="110">
        <v>1127</v>
      </c>
      <c r="D19" s="83">
        <f t="shared" si="0"/>
        <v>102.45454545454547</v>
      </c>
      <c r="E19" s="82">
        <f t="shared" si="1"/>
        <v>27</v>
      </c>
      <c r="F19" s="110">
        <v>530</v>
      </c>
      <c r="G19" s="110">
        <v>434</v>
      </c>
      <c r="H19" s="83">
        <f t="shared" si="2"/>
        <v>81.88679245283019</v>
      </c>
      <c r="I19" s="82">
        <f t="shared" si="3"/>
        <v>-96</v>
      </c>
      <c r="J19" s="80">
        <v>787</v>
      </c>
      <c r="K19" s="80">
        <v>873</v>
      </c>
      <c r="L19" s="83">
        <f t="shared" si="4"/>
        <v>110.92757306226176</v>
      </c>
      <c r="M19" s="82">
        <f t="shared" si="5"/>
        <v>86</v>
      </c>
      <c r="N19" s="110">
        <v>530</v>
      </c>
      <c r="O19" s="110">
        <v>630</v>
      </c>
      <c r="P19" s="84">
        <f t="shared" si="6"/>
        <v>118.86792452830188</v>
      </c>
      <c r="Q19" s="13">
        <f t="shared" si="7"/>
        <v>100</v>
      </c>
      <c r="R19" s="161">
        <f t="shared" si="28"/>
        <v>67.34434561626429</v>
      </c>
      <c r="S19" s="161">
        <f t="shared" si="28"/>
        <v>72.16494845360825</v>
      </c>
      <c r="T19" s="161">
        <f t="shared" si="29"/>
        <v>4.820602837343955</v>
      </c>
      <c r="U19" s="110">
        <v>310</v>
      </c>
      <c r="V19" s="110">
        <v>275</v>
      </c>
      <c r="W19" s="84">
        <f t="shared" si="8"/>
        <v>88.70967741935483</v>
      </c>
      <c r="X19" s="82">
        <f t="shared" si="9"/>
        <v>-35</v>
      </c>
      <c r="Y19" s="130">
        <v>3436</v>
      </c>
      <c r="Z19" s="130">
        <v>3620</v>
      </c>
      <c r="AA19" s="115">
        <f t="shared" si="10"/>
        <v>105.35506402793946</v>
      </c>
      <c r="AB19" s="113">
        <f t="shared" si="11"/>
        <v>184</v>
      </c>
      <c r="AC19" s="130">
        <v>984</v>
      </c>
      <c r="AD19" s="130">
        <v>1065</v>
      </c>
      <c r="AE19" s="115">
        <f t="shared" si="12"/>
        <v>108.23170731707317</v>
      </c>
      <c r="AF19" s="113">
        <f t="shared" si="13"/>
        <v>81</v>
      </c>
      <c r="AG19" s="130">
        <v>1535</v>
      </c>
      <c r="AH19" s="130">
        <v>1509</v>
      </c>
      <c r="AI19" s="115">
        <f t="shared" si="14"/>
        <v>98.30618892508143</v>
      </c>
      <c r="AJ19" s="113">
        <f t="shared" si="15"/>
        <v>-26</v>
      </c>
      <c r="AK19" s="80">
        <v>455</v>
      </c>
      <c r="AL19" s="80">
        <v>468</v>
      </c>
      <c r="AM19" s="84">
        <f t="shared" si="32"/>
        <v>102.85714285714285</v>
      </c>
      <c r="AN19" s="82">
        <f t="shared" si="16"/>
        <v>13</v>
      </c>
      <c r="AO19" s="129">
        <v>344</v>
      </c>
      <c r="AP19" s="129">
        <v>323</v>
      </c>
      <c r="AQ19" s="112">
        <f t="shared" si="30"/>
        <v>93.9</v>
      </c>
      <c r="AR19" s="111">
        <f t="shared" si="17"/>
        <v>-21</v>
      </c>
      <c r="AS19" s="129">
        <v>943</v>
      </c>
      <c r="AT19" s="129">
        <v>1015</v>
      </c>
      <c r="AU19" s="114">
        <f t="shared" si="18"/>
        <v>107.6</v>
      </c>
      <c r="AV19" s="113">
        <f t="shared" si="19"/>
        <v>72</v>
      </c>
      <c r="AW19" s="110">
        <v>607</v>
      </c>
      <c r="AX19" s="110">
        <v>670</v>
      </c>
      <c r="AY19" s="84">
        <f t="shared" si="20"/>
        <v>110.37891268533772</v>
      </c>
      <c r="AZ19" s="82">
        <f t="shared" si="21"/>
        <v>63</v>
      </c>
      <c r="BA19" s="110">
        <v>497</v>
      </c>
      <c r="BB19" s="110">
        <v>598</v>
      </c>
      <c r="BC19" s="84">
        <f t="shared" si="22"/>
        <v>120.32193158953723</v>
      </c>
      <c r="BD19" s="82">
        <f t="shared" si="23"/>
        <v>101</v>
      </c>
      <c r="BE19" s="80">
        <v>1498</v>
      </c>
      <c r="BF19" s="80">
        <v>1801</v>
      </c>
      <c r="BG19" s="83">
        <f t="shared" si="31"/>
        <v>120.22696929238985</v>
      </c>
      <c r="BH19" s="129">
        <v>126</v>
      </c>
      <c r="BI19" s="129">
        <v>88</v>
      </c>
      <c r="BJ19" s="114">
        <f t="shared" si="24"/>
        <v>69.8</v>
      </c>
      <c r="BK19" s="113">
        <f t="shared" si="25"/>
        <v>-38</v>
      </c>
      <c r="BL19" s="191">
        <v>29</v>
      </c>
      <c r="BM19" s="202">
        <v>4125.59</v>
      </c>
      <c r="BN19" s="203">
        <v>4468</v>
      </c>
      <c r="BO19" s="114">
        <f t="shared" si="26"/>
        <v>108.3</v>
      </c>
      <c r="BP19" s="113">
        <f t="shared" si="27"/>
        <v>342.40999999999985</v>
      </c>
      <c r="BQ19" s="4"/>
    </row>
    <row r="20" spans="1:69" s="9" customFormat="1" ht="19.5" customHeight="1">
      <c r="A20" s="79" t="s">
        <v>149</v>
      </c>
      <c r="B20" s="110">
        <v>1715</v>
      </c>
      <c r="C20" s="110">
        <v>1100</v>
      </c>
      <c r="D20" s="83">
        <f t="shared" si="0"/>
        <v>64.1399416909621</v>
      </c>
      <c r="E20" s="82">
        <f t="shared" si="1"/>
        <v>-615</v>
      </c>
      <c r="F20" s="110">
        <v>590</v>
      </c>
      <c r="G20" s="110">
        <v>480</v>
      </c>
      <c r="H20" s="83">
        <f t="shared" si="2"/>
        <v>81.35593220338984</v>
      </c>
      <c r="I20" s="82">
        <f t="shared" si="3"/>
        <v>-110</v>
      </c>
      <c r="J20" s="80">
        <v>836</v>
      </c>
      <c r="K20" s="80">
        <v>957</v>
      </c>
      <c r="L20" s="83">
        <f t="shared" si="4"/>
        <v>114.4736842105263</v>
      </c>
      <c r="M20" s="82">
        <f t="shared" si="5"/>
        <v>121</v>
      </c>
      <c r="N20" s="110">
        <v>620</v>
      </c>
      <c r="O20" s="110">
        <v>754</v>
      </c>
      <c r="P20" s="84">
        <f t="shared" si="6"/>
        <v>121.61290322580645</v>
      </c>
      <c r="Q20" s="13">
        <f t="shared" si="7"/>
        <v>134</v>
      </c>
      <c r="R20" s="161">
        <f t="shared" si="28"/>
        <v>74.16267942583733</v>
      </c>
      <c r="S20" s="161">
        <f t="shared" si="28"/>
        <v>78.78787878787878</v>
      </c>
      <c r="T20" s="161">
        <f t="shared" si="29"/>
        <v>4.625199362041457</v>
      </c>
      <c r="U20" s="110">
        <v>142</v>
      </c>
      <c r="V20" s="110">
        <v>143</v>
      </c>
      <c r="W20" s="84">
        <f t="shared" si="8"/>
        <v>100.70422535211267</v>
      </c>
      <c r="X20" s="82">
        <f t="shared" si="9"/>
        <v>1</v>
      </c>
      <c r="Y20" s="130">
        <v>4078</v>
      </c>
      <c r="Z20" s="130">
        <v>4781</v>
      </c>
      <c r="AA20" s="115">
        <f t="shared" si="10"/>
        <v>117.2388425698872</v>
      </c>
      <c r="AB20" s="113">
        <f t="shared" si="11"/>
        <v>703</v>
      </c>
      <c r="AC20" s="130">
        <v>1590</v>
      </c>
      <c r="AD20" s="130">
        <v>1077</v>
      </c>
      <c r="AE20" s="115">
        <f t="shared" si="12"/>
        <v>67.73584905660377</v>
      </c>
      <c r="AF20" s="113">
        <f t="shared" si="13"/>
        <v>-513</v>
      </c>
      <c r="AG20" s="130">
        <v>2178</v>
      </c>
      <c r="AH20" s="130">
        <v>2560</v>
      </c>
      <c r="AI20" s="115">
        <f t="shared" si="14"/>
        <v>117.53902662993572</v>
      </c>
      <c r="AJ20" s="113">
        <f t="shared" si="15"/>
        <v>382</v>
      </c>
      <c r="AK20" s="80">
        <v>326</v>
      </c>
      <c r="AL20" s="80">
        <v>388</v>
      </c>
      <c r="AM20" s="84">
        <f t="shared" si="32"/>
        <v>119.01840490797547</v>
      </c>
      <c r="AN20" s="82">
        <f t="shared" si="16"/>
        <v>62</v>
      </c>
      <c r="AO20" s="129">
        <v>276</v>
      </c>
      <c r="AP20" s="129">
        <v>265</v>
      </c>
      <c r="AQ20" s="112">
        <f t="shared" si="30"/>
        <v>96</v>
      </c>
      <c r="AR20" s="111">
        <f t="shared" si="17"/>
        <v>-11</v>
      </c>
      <c r="AS20" s="129">
        <v>921</v>
      </c>
      <c r="AT20" s="129">
        <v>970</v>
      </c>
      <c r="AU20" s="114">
        <f t="shared" si="18"/>
        <v>105.3</v>
      </c>
      <c r="AV20" s="113">
        <f t="shared" si="19"/>
        <v>49</v>
      </c>
      <c r="AW20" s="110">
        <v>954</v>
      </c>
      <c r="AX20" s="110">
        <v>635</v>
      </c>
      <c r="AY20" s="84">
        <f t="shared" si="20"/>
        <v>66.56184486373165</v>
      </c>
      <c r="AZ20" s="82">
        <f t="shared" si="21"/>
        <v>-319</v>
      </c>
      <c r="BA20" s="110">
        <v>852</v>
      </c>
      <c r="BB20" s="110">
        <v>565</v>
      </c>
      <c r="BC20" s="84">
        <f t="shared" si="22"/>
        <v>66.31455399061032</v>
      </c>
      <c r="BD20" s="82">
        <f t="shared" si="23"/>
        <v>-287</v>
      </c>
      <c r="BE20" s="80">
        <v>2358</v>
      </c>
      <c r="BF20" s="80">
        <v>2992</v>
      </c>
      <c r="BG20" s="83">
        <f t="shared" si="31"/>
        <v>126.8871925360475</v>
      </c>
      <c r="BH20" s="129">
        <v>105</v>
      </c>
      <c r="BI20" s="129">
        <v>42</v>
      </c>
      <c r="BJ20" s="114">
        <f t="shared" si="24"/>
        <v>40</v>
      </c>
      <c r="BK20" s="113">
        <f t="shared" si="25"/>
        <v>-63</v>
      </c>
      <c r="BL20" s="191">
        <v>5</v>
      </c>
      <c r="BM20" s="202">
        <v>4008.62</v>
      </c>
      <c r="BN20" s="203">
        <v>4436.81</v>
      </c>
      <c r="BO20" s="114">
        <f t="shared" si="26"/>
        <v>110.7</v>
      </c>
      <c r="BP20" s="113">
        <f t="shared" si="27"/>
        <v>428.1900000000005</v>
      </c>
      <c r="BQ20" s="4"/>
    </row>
    <row r="21" spans="1:69" s="15" customFormat="1" ht="19.5" customHeight="1">
      <c r="A21" s="79" t="s">
        <v>150</v>
      </c>
      <c r="B21" s="110">
        <v>487</v>
      </c>
      <c r="C21" s="110">
        <v>505</v>
      </c>
      <c r="D21" s="83">
        <f t="shared" si="0"/>
        <v>103.69609856262834</v>
      </c>
      <c r="E21" s="82">
        <f t="shared" si="1"/>
        <v>18</v>
      </c>
      <c r="F21" s="110">
        <v>170</v>
      </c>
      <c r="G21" s="110">
        <v>174</v>
      </c>
      <c r="H21" s="83">
        <f t="shared" si="2"/>
        <v>102.35294117647058</v>
      </c>
      <c r="I21" s="82">
        <f t="shared" si="3"/>
        <v>4</v>
      </c>
      <c r="J21" s="80">
        <v>591</v>
      </c>
      <c r="K21" s="80">
        <v>679</v>
      </c>
      <c r="L21" s="83">
        <f t="shared" si="4"/>
        <v>114.89001692047378</v>
      </c>
      <c r="M21" s="82">
        <f t="shared" si="5"/>
        <v>88</v>
      </c>
      <c r="N21" s="110">
        <v>436</v>
      </c>
      <c r="O21" s="110">
        <v>501</v>
      </c>
      <c r="P21" s="84">
        <f t="shared" si="6"/>
        <v>114.90825688073394</v>
      </c>
      <c r="Q21" s="13">
        <f t="shared" si="7"/>
        <v>65</v>
      </c>
      <c r="R21" s="161">
        <f t="shared" si="28"/>
        <v>73.77326565143824</v>
      </c>
      <c r="S21" s="161">
        <f t="shared" si="28"/>
        <v>73.78497790868926</v>
      </c>
      <c r="T21" s="161">
        <f t="shared" si="29"/>
        <v>0.011712257251019764</v>
      </c>
      <c r="U21" s="110">
        <v>146</v>
      </c>
      <c r="V21" s="110">
        <v>136</v>
      </c>
      <c r="W21" s="84">
        <f t="shared" si="8"/>
        <v>93.15068493150685</v>
      </c>
      <c r="X21" s="82">
        <f t="shared" si="9"/>
        <v>-10</v>
      </c>
      <c r="Y21" s="130">
        <v>2120</v>
      </c>
      <c r="Z21" s="130">
        <v>2075</v>
      </c>
      <c r="AA21" s="115">
        <f t="shared" si="10"/>
        <v>97.87735849056604</v>
      </c>
      <c r="AB21" s="113">
        <f t="shared" si="11"/>
        <v>-45</v>
      </c>
      <c r="AC21" s="130">
        <v>457</v>
      </c>
      <c r="AD21" s="130">
        <v>485</v>
      </c>
      <c r="AE21" s="115">
        <f t="shared" si="12"/>
        <v>106.1269146608315</v>
      </c>
      <c r="AF21" s="113">
        <f t="shared" si="13"/>
        <v>28</v>
      </c>
      <c r="AG21" s="130">
        <v>1052</v>
      </c>
      <c r="AH21" s="130">
        <v>868</v>
      </c>
      <c r="AI21" s="115">
        <f t="shared" si="14"/>
        <v>82.50950570342205</v>
      </c>
      <c r="AJ21" s="113">
        <f t="shared" si="15"/>
        <v>-184</v>
      </c>
      <c r="AK21" s="80">
        <v>245</v>
      </c>
      <c r="AL21" s="80">
        <v>251</v>
      </c>
      <c r="AM21" s="84">
        <f t="shared" si="32"/>
        <v>102.44897959183675</v>
      </c>
      <c r="AN21" s="82">
        <f t="shared" si="16"/>
        <v>6</v>
      </c>
      <c r="AO21" s="129">
        <v>176</v>
      </c>
      <c r="AP21" s="129">
        <v>147</v>
      </c>
      <c r="AQ21" s="112">
        <f t="shared" si="30"/>
        <v>83.5</v>
      </c>
      <c r="AR21" s="111">
        <f t="shared" si="17"/>
        <v>-29</v>
      </c>
      <c r="AS21" s="129">
        <v>563</v>
      </c>
      <c r="AT21" s="129">
        <v>677</v>
      </c>
      <c r="AU21" s="114">
        <f t="shared" si="18"/>
        <v>120.2</v>
      </c>
      <c r="AV21" s="113">
        <f t="shared" si="19"/>
        <v>114</v>
      </c>
      <c r="AW21" s="110">
        <v>215</v>
      </c>
      <c r="AX21" s="110">
        <v>229</v>
      </c>
      <c r="AY21" s="84">
        <f t="shared" si="20"/>
        <v>106.51162790697674</v>
      </c>
      <c r="AZ21" s="82">
        <f t="shared" si="21"/>
        <v>14</v>
      </c>
      <c r="BA21" s="110">
        <v>168</v>
      </c>
      <c r="BB21" s="110">
        <v>186</v>
      </c>
      <c r="BC21" s="84">
        <f t="shared" si="22"/>
        <v>110.71428571428572</v>
      </c>
      <c r="BD21" s="82">
        <f t="shared" si="23"/>
        <v>18</v>
      </c>
      <c r="BE21" s="80">
        <v>1948</v>
      </c>
      <c r="BF21" s="80">
        <v>2471</v>
      </c>
      <c r="BG21" s="83">
        <f t="shared" si="31"/>
        <v>126.84804928131416</v>
      </c>
      <c r="BH21" s="129">
        <v>38</v>
      </c>
      <c r="BI21" s="129">
        <v>19</v>
      </c>
      <c r="BJ21" s="114">
        <f t="shared" si="24"/>
        <v>50</v>
      </c>
      <c r="BK21" s="113">
        <f t="shared" si="25"/>
        <v>-19</v>
      </c>
      <c r="BL21" s="191">
        <v>23</v>
      </c>
      <c r="BM21" s="202">
        <v>4361.68</v>
      </c>
      <c r="BN21" s="203">
        <v>4637.84</v>
      </c>
      <c r="BO21" s="114">
        <f t="shared" si="26"/>
        <v>106.3</v>
      </c>
      <c r="BP21" s="113">
        <f t="shared" si="27"/>
        <v>276.15999999999985</v>
      </c>
      <c r="BQ21" s="4"/>
    </row>
    <row r="22" spans="1:69" s="9" customFormat="1" ht="19.5" customHeight="1">
      <c r="A22" s="79" t="s">
        <v>151</v>
      </c>
      <c r="B22" s="110">
        <v>846</v>
      </c>
      <c r="C22" s="110">
        <v>667</v>
      </c>
      <c r="D22" s="83">
        <f t="shared" si="0"/>
        <v>78.84160756501181</v>
      </c>
      <c r="E22" s="82">
        <f t="shared" si="1"/>
        <v>-179</v>
      </c>
      <c r="F22" s="110">
        <v>339</v>
      </c>
      <c r="G22" s="110">
        <v>289</v>
      </c>
      <c r="H22" s="83">
        <f t="shared" si="2"/>
        <v>85.25073746312685</v>
      </c>
      <c r="I22" s="82">
        <f t="shared" si="3"/>
        <v>-50</v>
      </c>
      <c r="J22" s="80">
        <v>938</v>
      </c>
      <c r="K22" s="80">
        <v>1004</v>
      </c>
      <c r="L22" s="83">
        <f t="shared" si="4"/>
        <v>107.0362473347548</v>
      </c>
      <c r="M22" s="82">
        <f t="shared" si="5"/>
        <v>66</v>
      </c>
      <c r="N22" s="110">
        <v>670</v>
      </c>
      <c r="O22" s="110">
        <v>823</v>
      </c>
      <c r="P22" s="84">
        <f t="shared" si="6"/>
        <v>122.83582089552239</v>
      </c>
      <c r="Q22" s="13">
        <f t="shared" si="7"/>
        <v>153</v>
      </c>
      <c r="R22" s="161">
        <f t="shared" si="28"/>
        <v>71.42857142857143</v>
      </c>
      <c r="S22" s="161">
        <f t="shared" si="28"/>
        <v>81.97211155378487</v>
      </c>
      <c r="T22" s="161">
        <f t="shared" si="29"/>
        <v>10.54354012521344</v>
      </c>
      <c r="U22" s="110">
        <v>170</v>
      </c>
      <c r="V22" s="110">
        <v>174</v>
      </c>
      <c r="W22" s="84">
        <f t="shared" si="8"/>
        <v>102.35294117647058</v>
      </c>
      <c r="X22" s="82">
        <f t="shared" si="9"/>
        <v>4</v>
      </c>
      <c r="Y22" s="130">
        <v>3490</v>
      </c>
      <c r="Z22" s="130">
        <v>2682</v>
      </c>
      <c r="AA22" s="115">
        <f t="shared" si="10"/>
        <v>76.84813753581662</v>
      </c>
      <c r="AB22" s="113">
        <f t="shared" si="11"/>
        <v>-808</v>
      </c>
      <c r="AC22" s="130">
        <v>765</v>
      </c>
      <c r="AD22" s="130">
        <v>652</v>
      </c>
      <c r="AE22" s="115">
        <f t="shared" si="12"/>
        <v>85.22875816993464</v>
      </c>
      <c r="AF22" s="113">
        <f t="shared" si="13"/>
        <v>-113</v>
      </c>
      <c r="AG22" s="130">
        <v>1782</v>
      </c>
      <c r="AH22" s="130">
        <v>819</v>
      </c>
      <c r="AI22" s="115">
        <f t="shared" si="14"/>
        <v>45.95959595959596</v>
      </c>
      <c r="AJ22" s="113">
        <f t="shared" si="15"/>
        <v>-963</v>
      </c>
      <c r="AK22" s="80">
        <v>528</v>
      </c>
      <c r="AL22" s="80">
        <v>532</v>
      </c>
      <c r="AM22" s="84">
        <f t="shared" si="32"/>
        <v>100.75757575757575</v>
      </c>
      <c r="AN22" s="82">
        <f t="shared" si="16"/>
        <v>4</v>
      </c>
      <c r="AO22" s="129">
        <v>283</v>
      </c>
      <c r="AP22" s="129">
        <v>329</v>
      </c>
      <c r="AQ22" s="112">
        <f t="shared" si="30"/>
        <v>116.3</v>
      </c>
      <c r="AR22" s="111">
        <f t="shared" si="17"/>
        <v>46</v>
      </c>
      <c r="AS22" s="129">
        <v>998</v>
      </c>
      <c r="AT22" s="129">
        <v>1071</v>
      </c>
      <c r="AU22" s="114">
        <f t="shared" si="18"/>
        <v>107.3</v>
      </c>
      <c r="AV22" s="113">
        <f t="shared" si="19"/>
        <v>73</v>
      </c>
      <c r="AW22" s="110">
        <v>443</v>
      </c>
      <c r="AX22" s="110">
        <v>399</v>
      </c>
      <c r="AY22" s="84">
        <f t="shared" si="20"/>
        <v>90.06772009029346</v>
      </c>
      <c r="AZ22" s="82">
        <f t="shared" si="21"/>
        <v>-44</v>
      </c>
      <c r="BA22" s="110">
        <v>357</v>
      </c>
      <c r="BB22" s="110">
        <v>315</v>
      </c>
      <c r="BC22" s="84">
        <f t="shared" si="22"/>
        <v>88.23529411764706</v>
      </c>
      <c r="BD22" s="82">
        <f t="shared" si="23"/>
        <v>-42</v>
      </c>
      <c r="BE22" s="80">
        <v>1558</v>
      </c>
      <c r="BF22" s="80">
        <v>2090</v>
      </c>
      <c r="BG22" s="83">
        <f t="shared" si="31"/>
        <v>134.14634146341464</v>
      </c>
      <c r="BH22" s="129">
        <v>52</v>
      </c>
      <c r="BI22" s="129">
        <v>54</v>
      </c>
      <c r="BJ22" s="114">
        <f t="shared" si="24"/>
        <v>103.8</v>
      </c>
      <c r="BK22" s="113">
        <f t="shared" si="25"/>
        <v>2</v>
      </c>
      <c r="BL22" s="191">
        <v>25</v>
      </c>
      <c r="BM22" s="202">
        <v>3902.4</v>
      </c>
      <c r="BN22" s="203">
        <v>4539.44</v>
      </c>
      <c r="BO22" s="114">
        <f t="shared" si="26"/>
        <v>116.3</v>
      </c>
      <c r="BP22" s="113">
        <f t="shared" si="27"/>
        <v>637.0399999999995</v>
      </c>
      <c r="BQ22" s="4"/>
    </row>
    <row r="23" spans="1:69" s="9" customFormat="1" ht="19.5" customHeight="1">
      <c r="A23" s="79" t="s">
        <v>152</v>
      </c>
      <c r="B23" s="110">
        <v>626</v>
      </c>
      <c r="C23" s="110">
        <v>751</v>
      </c>
      <c r="D23" s="83">
        <f t="shared" si="0"/>
        <v>119.96805111821087</v>
      </c>
      <c r="E23" s="82">
        <f t="shared" si="1"/>
        <v>125</v>
      </c>
      <c r="F23" s="110">
        <v>222</v>
      </c>
      <c r="G23" s="110">
        <v>259</v>
      </c>
      <c r="H23" s="83">
        <f t="shared" si="2"/>
        <v>116.66666666666667</v>
      </c>
      <c r="I23" s="82">
        <f t="shared" si="3"/>
        <v>37</v>
      </c>
      <c r="J23" s="80">
        <v>512</v>
      </c>
      <c r="K23" s="80">
        <v>601</v>
      </c>
      <c r="L23" s="83">
        <f t="shared" si="4"/>
        <v>117.3828125</v>
      </c>
      <c r="M23" s="82">
        <f t="shared" si="5"/>
        <v>89</v>
      </c>
      <c r="N23" s="110">
        <v>382</v>
      </c>
      <c r="O23" s="110">
        <v>446</v>
      </c>
      <c r="P23" s="84">
        <f t="shared" si="6"/>
        <v>116.75392670157068</v>
      </c>
      <c r="Q23" s="13">
        <f t="shared" si="7"/>
        <v>64</v>
      </c>
      <c r="R23" s="161">
        <f t="shared" si="28"/>
        <v>74.609375</v>
      </c>
      <c r="S23" s="161">
        <f t="shared" si="28"/>
        <v>74.20965058236273</v>
      </c>
      <c r="T23" s="161">
        <f t="shared" si="29"/>
        <v>-0.3997244176372732</v>
      </c>
      <c r="U23" s="110">
        <v>98</v>
      </c>
      <c r="V23" s="110">
        <v>98</v>
      </c>
      <c r="W23" s="84">
        <f t="shared" si="8"/>
        <v>100</v>
      </c>
      <c r="X23" s="82">
        <f t="shared" si="9"/>
        <v>0</v>
      </c>
      <c r="Y23" s="130">
        <v>1333</v>
      </c>
      <c r="Z23" s="130">
        <v>2450</v>
      </c>
      <c r="AA23" s="115">
        <f t="shared" si="10"/>
        <v>183.79594898724682</v>
      </c>
      <c r="AB23" s="113">
        <f t="shared" si="11"/>
        <v>1117</v>
      </c>
      <c r="AC23" s="130">
        <v>585</v>
      </c>
      <c r="AD23" s="130">
        <v>723</v>
      </c>
      <c r="AE23" s="115">
        <f t="shared" si="12"/>
        <v>123.58974358974359</v>
      </c>
      <c r="AF23" s="113">
        <f t="shared" si="13"/>
        <v>138</v>
      </c>
      <c r="AG23" s="130">
        <v>644</v>
      </c>
      <c r="AH23" s="130">
        <v>1488</v>
      </c>
      <c r="AI23" s="115">
        <f>AH23/AG23*100</f>
        <v>231.055900621118</v>
      </c>
      <c r="AJ23" s="113">
        <f t="shared" si="15"/>
        <v>844</v>
      </c>
      <c r="AK23" s="80">
        <v>200</v>
      </c>
      <c r="AL23" s="80">
        <v>203</v>
      </c>
      <c r="AM23" s="84">
        <f t="shared" si="32"/>
        <v>101.49999999999999</v>
      </c>
      <c r="AN23" s="82">
        <f t="shared" si="16"/>
        <v>3</v>
      </c>
      <c r="AO23" s="129">
        <v>126</v>
      </c>
      <c r="AP23" s="129">
        <v>176</v>
      </c>
      <c r="AQ23" s="112">
        <f t="shared" si="30"/>
        <v>139.7</v>
      </c>
      <c r="AR23" s="111">
        <f t="shared" si="17"/>
        <v>50</v>
      </c>
      <c r="AS23" s="129">
        <v>543</v>
      </c>
      <c r="AT23" s="129">
        <v>622</v>
      </c>
      <c r="AU23" s="114">
        <f t="shared" si="18"/>
        <v>114.5</v>
      </c>
      <c r="AV23" s="113">
        <f t="shared" si="19"/>
        <v>79</v>
      </c>
      <c r="AW23" s="110">
        <v>354</v>
      </c>
      <c r="AX23" s="110">
        <v>413</v>
      </c>
      <c r="AY23" s="84">
        <f t="shared" si="20"/>
        <v>116.66666666666667</v>
      </c>
      <c r="AZ23" s="82">
        <f t="shared" si="21"/>
        <v>59</v>
      </c>
      <c r="BA23" s="110">
        <v>304</v>
      </c>
      <c r="BB23" s="110">
        <v>375</v>
      </c>
      <c r="BC23" s="84">
        <f t="shared" si="22"/>
        <v>123.35526315789474</v>
      </c>
      <c r="BD23" s="82">
        <f t="shared" si="23"/>
        <v>71</v>
      </c>
      <c r="BE23" s="80">
        <v>1919</v>
      </c>
      <c r="BF23" s="80">
        <v>2202</v>
      </c>
      <c r="BG23" s="83">
        <f t="shared" si="31"/>
        <v>114.74726420010421</v>
      </c>
      <c r="BH23" s="129">
        <v>28</v>
      </c>
      <c r="BI23" s="129">
        <v>18</v>
      </c>
      <c r="BJ23" s="114">
        <f t="shared" si="24"/>
        <v>64.3</v>
      </c>
      <c r="BK23" s="113">
        <f t="shared" si="25"/>
        <v>-10</v>
      </c>
      <c r="BL23" s="191">
        <v>3</v>
      </c>
      <c r="BM23" s="202">
        <v>4128.57</v>
      </c>
      <c r="BN23" s="203">
        <v>4501</v>
      </c>
      <c r="BO23" s="114">
        <f t="shared" si="26"/>
        <v>109</v>
      </c>
      <c r="BP23" s="113">
        <f t="shared" si="27"/>
        <v>372.4300000000003</v>
      </c>
      <c r="BQ23" s="4"/>
    </row>
    <row r="24" spans="1:69" s="9" customFormat="1" ht="19.5" customHeight="1">
      <c r="A24" s="79" t="s">
        <v>153</v>
      </c>
      <c r="B24" s="110">
        <v>572</v>
      </c>
      <c r="C24" s="110">
        <v>416</v>
      </c>
      <c r="D24" s="83">
        <f t="shared" si="0"/>
        <v>72.72727272727273</v>
      </c>
      <c r="E24" s="82">
        <f t="shared" si="1"/>
        <v>-156</v>
      </c>
      <c r="F24" s="110">
        <v>231</v>
      </c>
      <c r="G24" s="110">
        <v>199</v>
      </c>
      <c r="H24" s="83">
        <f t="shared" si="2"/>
        <v>86.14718614718615</v>
      </c>
      <c r="I24" s="82">
        <f t="shared" si="3"/>
        <v>-32</v>
      </c>
      <c r="J24" s="80">
        <v>839</v>
      </c>
      <c r="K24" s="80">
        <v>896</v>
      </c>
      <c r="L24" s="83">
        <f t="shared" si="4"/>
        <v>106.7938021454112</v>
      </c>
      <c r="M24" s="82">
        <f t="shared" si="5"/>
        <v>57</v>
      </c>
      <c r="N24" s="110">
        <v>703</v>
      </c>
      <c r="O24" s="110">
        <v>812</v>
      </c>
      <c r="P24" s="84">
        <f t="shared" si="6"/>
        <v>115.5049786628734</v>
      </c>
      <c r="Q24" s="13">
        <f t="shared" si="7"/>
        <v>109</v>
      </c>
      <c r="R24" s="161">
        <f t="shared" si="28"/>
        <v>83.79022646007151</v>
      </c>
      <c r="S24" s="161">
        <f t="shared" si="28"/>
        <v>90.625</v>
      </c>
      <c r="T24" s="161">
        <f t="shared" si="29"/>
        <v>6.8347735399284915</v>
      </c>
      <c r="U24" s="110">
        <v>95</v>
      </c>
      <c r="V24" s="110">
        <v>61</v>
      </c>
      <c r="W24" s="84">
        <f t="shared" si="8"/>
        <v>64.21052631578948</v>
      </c>
      <c r="X24" s="82">
        <f t="shared" si="9"/>
        <v>-34</v>
      </c>
      <c r="Y24" s="130">
        <v>2344</v>
      </c>
      <c r="Z24" s="130">
        <v>2474</v>
      </c>
      <c r="AA24" s="115">
        <f t="shared" si="10"/>
        <v>105.54607508532423</v>
      </c>
      <c r="AB24" s="113">
        <f t="shared" si="11"/>
        <v>130</v>
      </c>
      <c r="AC24" s="130">
        <v>515</v>
      </c>
      <c r="AD24" s="130">
        <v>395</v>
      </c>
      <c r="AE24" s="115">
        <f t="shared" si="12"/>
        <v>76.69902912621359</v>
      </c>
      <c r="AF24" s="113">
        <f t="shared" si="13"/>
        <v>-120</v>
      </c>
      <c r="AG24" s="130">
        <v>1043</v>
      </c>
      <c r="AH24" s="130">
        <v>1296</v>
      </c>
      <c r="AI24" s="115">
        <f>AH24/AG24*100</f>
        <v>124.2569511025887</v>
      </c>
      <c r="AJ24" s="113">
        <f t="shared" si="15"/>
        <v>253</v>
      </c>
      <c r="AK24" s="80">
        <v>200</v>
      </c>
      <c r="AL24" s="80">
        <v>204</v>
      </c>
      <c r="AM24" s="84">
        <f t="shared" si="32"/>
        <v>102</v>
      </c>
      <c r="AN24" s="82">
        <f t="shared" si="16"/>
        <v>4</v>
      </c>
      <c r="AO24" s="129">
        <v>195</v>
      </c>
      <c r="AP24" s="129">
        <v>260</v>
      </c>
      <c r="AQ24" s="112">
        <f t="shared" si="30"/>
        <v>133.3</v>
      </c>
      <c r="AR24" s="111">
        <f t="shared" si="17"/>
        <v>65</v>
      </c>
      <c r="AS24" s="129">
        <v>837</v>
      </c>
      <c r="AT24" s="129">
        <v>908</v>
      </c>
      <c r="AU24" s="114">
        <f t="shared" si="18"/>
        <v>108.5</v>
      </c>
      <c r="AV24" s="113">
        <f t="shared" si="19"/>
        <v>71</v>
      </c>
      <c r="AW24" s="110">
        <v>279</v>
      </c>
      <c r="AX24" s="110">
        <v>233</v>
      </c>
      <c r="AY24" s="84">
        <f t="shared" si="20"/>
        <v>83.51254480286738</v>
      </c>
      <c r="AZ24" s="82">
        <f t="shared" si="21"/>
        <v>-46</v>
      </c>
      <c r="BA24" s="110">
        <v>226</v>
      </c>
      <c r="BB24" s="110">
        <v>197</v>
      </c>
      <c r="BC24" s="84">
        <f t="shared" si="22"/>
        <v>87.16814159292035</v>
      </c>
      <c r="BD24" s="82">
        <f t="shared" si="23"/>
        <v>-29</v>
      </c>
      <c r="BE24" s="80">
        <v>2369</v>
      </c>
      <c r="BF24" s="80">
        <v>3245</v>
      </c>
      <c r="BG24" s="83">
        <f t="shared" si="31"/>
        <v>136.97762769100888</v>
      </c>
      <c r="BH24" s="129">
        <v>27</v>
      </c>
      <c r="BI24" s="129">
        <v>13</v>
      </c>
      <c r="BJ24" s="114">
        <f t="shared" si="24"/>
        <v>48.1</v>
      </c>
      <c r="BK24" s="113">
        <f t="shared" si="25"/>
        <v>-14</v>
      </c>
      <c r="BL24" s="191">
        <v>6</v>
      </c>
      <c r="BM24" s="202">
        <v>5400.85</v>
      </c>
      <c r="BN24" s="203">
        <v>5292.31</v>
      </c>
      <c r="BO24" s="114">
        <f t="shared" si="26"/>
        <v>98</v>
      </c>
      <c r="BP24" s="113">
        <f t="shared" si="27"/>
        <v>-108.53999999999996</v>
      </c>
      <c r="BQ24" s="4"/>
    </row>
    <row r="25" spans="1:69" s="9" customFormat="1" ht="19.5" customHeight="1">
      <c r="A25" s="79" t="s">
        <v>154</v>
      </c>
      <c r="B25" s="110">
        <v>445</v>
      </c>
      <c r="C25" s="110">
        <v>362</v>
      </c>
      <c r="D25" s="83">
        <f t="shared" si="0"/>
        <v>81.34831460674158</v>
      </c>
      <c r="E25" s="82">
        <f t="shared" si="1"/>
        <v>-83</v>
      </c>
      <c r="F25" s="110">
        <v>150</v>
      </c>
      <c r="G25" s="110">
        <v>102</v>
      </c>
      <c r="H25" s="83">
        <f t="shared" si="2"/>
        <v>68</v>
      </c>
      <c r="I25" s="82">
        <f t="shared" si="3"/>
        <v>-48</v>
      </c>
      <c r="J25" s="80">
        <v>463</v>
      </c>
      <c r="K25" s="80">
        <v>494</v>
      </c>
      <c r="L25" s="83">
        <f t="shared" si="4"/>
        <v>106.69546436285098</v>
      </c>
      <c r="M25" s="82">
        <f t="shared" si="5"/>
        <v>31</v>
      </c>
      <c r="N25" s="110">
        <v>380</v>
      </c>
      <c r="O25" s="110">
        <v>429</v>
      </c>
      <c r="P25" s="84">
        <f t="shared" si="6"/>
        <v>112.89473684210527</v>
      </c>
      <c r="Q25" s="13">
        <f t="shared" si="7"/>
        <v>49</v>
      </c>
      <c r="R25" s="161">
        <f t="shared" si="28"/>
        <v>82.07343412526998</v>
      </c>
      <c r="S25" s="161">
        <f t="shared" si="28"/>
        <v>86.8421052631579</v>
      </c>
      <c r="T25" s="161">
        <f t="shared" si="29"/>
        <v>4.768671137887921</v>
      </c>
      <c r="U25" s="110">
        <v>56</v>
      </c>
      <c r="V25" s="110">
        <v>35</v>
      </c>
      <c r="W25" s="84">
        <f t="shared" si="8"/>
        <v>62.5</v>
      </c>
      <c r="X25" s="82">
        <f t="shared" si="9"/>
        <v>-21</v>
      </c>
      <c r="Y25" s="130">
        <v>1211</v>
      </c>
      <c r="Z25" s="130">
        <v>1320</v>
      </c>
      <c r="AA25" s="115">
        <f t="shared" si="10"/>
        <v>109.00082576383154</v>
      </c>
      <c r="AB25" s="113">
        <f t="shared" si="11"/>
        <v>109</v>
      </c>
      <c r="AC25" s="130">
        <v>388</v>
      </c>
      <c r="AD25" s="130">
        <v>321</v>
      </c>
      <c r="AE25" s="115">
        <f t="shared" si="12"/>
        <v>82.73195876288659</v>
      </c>
      <c r="AF25" s="113">
        <f t="shared" si="13"/>
        <v>-67</v>
      </c>
      <c r="AG25" s="130">
        <v>502</v>
      </c>
      <c r="AH25" s="130">
        <v>703</v>
      </c>
      <c r="AI25" s="115">
        <f>AH25/AG25*100</f>
        <v>140.0398406374502</v>
      </c>
      <c r="AJ25" s="113">
        <f t="shared" si="15"/>
        <v>201</v>
      </c>
      <c r="AK25" s="80">
        <v>197</v>
      </c>
      <c r="AL25" s="80">
        <v>202</v>
      </c>
      <c r="AM25" s="84">
        <f t="shared" si="32"/>
        <v>102.53807106598984</v>
      </c>
      <c r="AN25" s="82">
        <f t="shared" si="16"/>
        <v>5</v>
      </c>
      <c r="AO25" s="129">
        <v>87</v>
      </c>
      <c r="AP25" s="129">
        <v>91</v>
      </c>
      <c r="AQ25" s="112">
        <f t="shared" si="30"/>
        <v>104.6</v>
      </c>
      <c r="AR25" s="111">
        <f t="shared" si="17"/>
        <v>4</v>
      </c>
      <c r="AS25" s="129">
        <v>465</v>
      </c>
      <c r="AT25" s="129">
        <v>497</v>
      </c>
      <c r="AU25" s="114">
        <f t="shared" si="18"/>
        <v>106.9</v>
      </c>
      <c r="AV25" s="113">
        <f t="shared" si="19"/>
        <v>32</v>
      </c>
      <c r="AW25" s="110">
        <v>230</v>
      </c>
      <c r="AX25" s="110">
        <v>199</v>
      </c>
      <c r="AY25" s="84">
        <f t="shared" si="20"/>
        <v>86.52173913043478</v>
      </c>
      <c r="AZ25" s="82">
        <f t="shared" si="21"/>
        <v>-31</v>
      </c>
      <c r="BA25" s="110">
        <v>197</v>
      </c>
      <c r="BB25" s="110">
        <v>184</v>
      </c>
      <c r="BC25" s="84">
        <f t="shared" si="22"/>
        <v>93.4010152284264</v>
      </c>
      <c r="BD25" s="82">
        <f t="shared" si="23"/>
        <v>-13</v>
      </c>
      <c r="BE25" s="80">
        <v>1973</v>
      </c>
      <c r="BF25" s="80">
        <v>2336</v>
      </c>
      <c r="BG25" s="83">
        <f t="shared" si="31"/>
        <v>118.39837810440952</v>
      </c>
      <c r="BH25" s="129">
        <v>5</v>
      </c>
      <c r="BI25" s="129">
        <v>10</v>
      </c>
      <c r="BJ25" s="114">
        <f t="shared" si="24"/>
        <v>200</v>
      </c>
      <c r="BK25" s="113">
        <f t="shared" si="25"/>
        <v>5</v>
      </c>
      <c r="BL25" s="191">
        <v>1</v>
      </c>
      <c r="BM25" s="202">
        <v>3840</v>
      </c>
      <c r="BN25" s="203">
        <v>4318</v>
      </c>
      <c r="BO25" s="114">
        <f t="shared" si="26"/>
        <v>112.4</v>
      </c>
      <c r="BP25" s="113">
        <f t="shared" si="27"/>
        <v>478</v>
      </c>
      <c r="BQ25" s="4"/>
    </row>
    <row r="26" spans="1:69" s="9" customFormat="1" ht="19.5" customHeight="1">
      <c r="A26" s="79" t="s">
        <v>155</v>
      </c>
      <c r="B26" s="110">
        <v>1095</v>
      </c>
      <c r="C26" s="110">
        <v>886</v>
      </c>
      <c r="D26" s="83">
        <f t="shared" si="0"/>
        <v>80.91324200913242</v>
      </c>
      <c r="E26" s="82">
        <f t="shared" si="1"/>
        <v>-209</v>
      </c>
      <c r="F26" s="110">
        <v>561</v>
      </c>
      <c r="G26" s="110">
        <v>428</v>
      </c>
      <c r="H26" s="83">
        <f t="shared" si="2"/>
        <v>76.29233511586453</v>
      </c>
      <c r="I26" s="82">
        <f t="shared" si="3"/>
        <v>-133</v>
      </c>
      <c r="J26" s="80">
        <v>1450</v>
      </c>
      <c r="K26" s="80">
        <v>1575</v>
      </c>
      <c r="L26" s="83">
        <f t="shared" si="4"/>
        <v>108.62068965517241</v>
      </c>
      <c r="M26" s="82">
        <f t="shared" si="5"/>
        <v>125</v>
      </c>
      <c r="N26" s="110">
        <v>1227</v>
      </c>
      <c r="O26" s="110">
        <v>1368</v>
      </c>
      <c r="P26" s="84">
        <f t="shared" si="6"/>
        <v>111.49144254278728</v>
      </c>
      <c r="Q26" s="13">
        <f t="shared" si="7"/>
        <v>141</v>
      </c>
      <c r="R26" s="161">
        <f t="shared" si="28"/>
        <v>84.62068965517241</v>
      </c>
      <c r="S26" s="161">
        <f t="shared" si="28"/>
        <v>86.85714285714286</v>
      </c>
      <c r="T26" s="161">
        <f t="shared" si="29"/>
        <v>2.2364532019704484</v>
      </c>
      <c r="U26" s="110">
        <v>185</v>
      </c>
      <c r="V26" s="110">
        <v>168</v>
      </c>
      <c r="W26" s="84">
        <f t="shared" si="8"/>
        <v>90.81081081081082</v>
      </c>
      <c r="X26" s="82">
        <f t="shared" si="9"/>
        <v>-17</v>
      </c>
      <c r="Y26" s="130">
        <v>4685</v>
      </c>
      <c r="Z26" s="130">
        <v>4808</v>
      </c>
      <c r="AA26" s="115">
        <f t="shared" si="10"/>
        <v>102.62540021344716</v>
      </c>
      <c r="AB26" s="113">
        <f t="shared" si="11"/>
        <v>123</v>
      </c>
      <c r="AC26" s="130">
        <v>1022</v>
      </c>
      <c r="AD26" s="130">
        <v>844</v>
      </c>
      <c r="AE26" s="115">
        <f t="shared" si="12"/>
        <v>82.58317025440313</v>
      </c>
      <c r="AF26" s="113">
        <f t="shared" si="13"/>
        <v>-178</v>
      </c>
      <c r="AG26" s="130">
        <v>2117</v>
      </c>
      <c r="AH26" s="130">
        <v>1907</v>
      </c>
      <c r="AI26" s="115">
        <f>AH26/AG26*100</f>
        <v>90.08030231459612</v>
      </c>
      <c r="AJ26" s="113">
        <f t="shared" si="15"/>
        <v>-210</v>
      </c>
      <c r="AK26" s="80">
        <v>162</v>
      </c>
      <c r="AL26" s="80">
        <v>170</v>
      </c>
      <c r="AM26" s="84">
        <f t="shared" si="32"/>
        <v>104.93827160493827</v>
      </c>
      <c r="AN26" s="82">
        <f t="shared" si="16"/>
        <v>8</v>
      </c>
      <c r="AO26" s="129">
        <v>341</v>
      </c>
      <c r="AP26" s="129">
        <v>428</v>
      </c>
      <c r="AQ26" s="112">
        <f t="shared" si="30"/>
        <v>125.5</v>
      </c>
      <c r="AR26" s="111">
        <f t="shared" si="17"/>
        <v>87</v>
      </c>
      <c r="AS26" s="129">
        <v>1598</v>
      </c>
      <c r="AT26" s="129">
        <v>2933</v>
      </c>
      <c r="AU26" s="114">
        <f t="shared" si="18"/>
        <v>183.5</v>
      </c>
      <c r="AV26" s="113">
        <f t="shared" si="19"/>
        <v>1335</v>
      </c>
      <c r="AW26" s="110">
        <v>592</v>
      </c>
      <c r="AX26" s="110">
        <v>465</v>
      </c>
      <c r="AY26" s="84">
        <f t="shared" si="20"/>
        <v>78.5472972972973</v>
      </c>
      <c r="AZ26" s="82">
        <f t="shared" si="21"/>
        <v>-127</v>
      </c>
      <c r="BA26" s="110">
        <v>492</v>
      </c>
      <c r="BB26" s="110">
        <v>422</v>
      </c>
      <c r="BC26" s="84">
        <f t="shared" si="22"/>
        <v>85.77235772357723</v>
      </c>
      <c r="BD26" s="82">
        <f t="shared" si="23"/>
        <v>-70</v>
      </c>
      <c r="BE26" s="80">
        <v>2414</v>
      </c>
      <c r="BF26" s="80">
        <v>3512</v>
      </c>
      <c r="BG26" s="83">
        <f t="shared" si="31"/>
        <v>145.48467274233636</v>
      </c>
      <c r="BH26" s="129">
        <v>107</v>
      </c>
      <c r="BI26" s="129">
        <v>188</v>
      </c>
      <c r="BJ26" s="114">
        <f t="shared" si="24"/>
        <v>175.7</v>
      </c>
      <c r="BK26" s="113">
        <f t="shared" si="25"/>
        <v>81</v>
      </c>
      <c r="BL26" s="191">
        <v>115</v>
      </c>
      <c r="BM26" s="202">
        <v>4454.75</v>
      </c>
      <c r="BN26" s="203">
        <v>5468.86</v>
      </c>
      <c r="BO26" s="114">
        <f t="shared" si="26"/>
        <v>122.8</v>
      </c>
      <c r="BP26" s="113">
        <f t="shared" si="27"/>
        <v>1014.1099999999997</v>
      </c>
      <c r="BQ26" s="4"/>
    </row>
    <row r="27" spans="1:69" s="9" customFormat="1" ht="19.5" customHeight="1">
      <c r="A27" s="79" t="s">
        <v>156</v>
      </c>
      <c r="B27" s="110">
        <v>1733</v>
      </c>
      <c r="C27" s="110">
        <v>1268</v>
      </c>
      <c r="D27" s="83">
        <f t="shared" si="0"/>
        <v>73.16791690709752</v>
      </c>
      <c r="E27" s="82">
        <f t="shared" si="1"/>
        <v>-465</v>
      </c>
      <c r="F27" s="110">
        <v>830</v>
      </c>
      <c r="G27" s="110">
        <v>459</v>
      </c>
      <c r="H27" s="83">
        <f t="shared" si="2"/>
        <v>55.3012048192771</v>
      </c>
      <c r="I27" s="82">
        <f t="shared" si="3"/>
        <v>-371</v>
      </c>
      <c r="J27" s="80">
        <v>2145</v>
      </c>
      <c r="K27" s="80">
        <v>2603</v>
      </c>
      <c r="L27" s="83">
        <f t="shared" si="4"/>
        <v>121.35198135198135</v>
      </c>
      <c r="M27" s="82">
        <f t="shared" si="5"/>
        <v>458</v>
      </c>
      <c r="N27" s="110">
        <v>1443</v>
      </c>
      <c r="O27" s="110">
        <v>2300</v>
      </c>
      <c r="P27" s="84">
        <f t="shared" si="6"/>
        <v>159.3901593901594</v>
      </c>
      <c r="Q27" s="13">
        <f t="shared" si="7"/>
        <v>857</v>
      </c>
      <c r="R27" s="161">
        <f t="shared" si="28"/>
        <v>67.27272727272727</v>
      </c>
      <c r="S27" s="161">
        <f t="shared" si="28"/>
        <v>88.35958509412217</v>
      </c>
      <c r="T27" s="161">
        <f t="shared" si="29"/>
        <v>21.0868578213949</v>
      </c>
      <c r="U27" s="110">
        <v>349</v>
      </c>
      <c r="V27" s="110">
        <v>267</v>
      </c>
      <c r="W27" s="84">
        <f t="shared" si="8"/>
        <v>76.50429799426934</v>
      </c>
      <c r="X27" s="82">
        <f t="shared" si="9"/>
        <v>-82</v>
      </c>
      <c r="Y27" s="130">
        <v>6466</v>
      </c>
      <c r="Z27" s="130">
        <v>6238</v>
      </c>
      <c r="AA27" s="115">
        <f t="shared" si="10"/>
        <v>96.47386328487472</v>
      </c>
      <c r="AB27" s="113">
        <f t="shared" si="11"/>
        <v>-228</v>
      </c>
      <c r="AC27" s="130">
        <v>1660</v>
      </c>
      <c r="AD27" s="130">
        <v>1242</v>
      </c>
      <c r="AE27" s="115">
        <f t="shared" si="12"/>
        <v>74.81927710843374</v>
      </c>
      <c r="AF27" s="113">
        <f t="shared" si="13"/>
        <v>-418</v>
      </c>
      <c r="AG27" s="130">
        <v>2859</v>
      </c>
      <c r="AH27" s="130">
        <v>2527</v>
      </c>
      <c r="AI27" s="115">
        <f>AH27/AG27*100</f>
        <v>88.38754809373907</v>
      </c>
      <c r="AJ27" s="113">
        <f t="shared" si="15"/>
        <v>-332</v>
      </c>
      <c r="AK27" s="80">
        <v>291</v>
      </c>
      <c r="AL27" s="80">
        <v>317</v>
      </c>
      <c r="AM27" s="84">
        <f t="shared" si="32"/>
        <v>108.93470790378007</v>
      </c>
      <c r="AN27" s="82">
        <f t="shared" si="16"/>
        <v>26</v>
      </c>
      <c r="AO27" s="129">
        <v>621</v>
      </c>
      <c r="AP27" s="129">
        <v>641</v>
      </c>
      <c r="AQ27" s="112">
        <f t="shared" si="30"/>
        <v>103.2</v>
      </c>
      <c r="AR27" s="111">
        <f t="shared" si="17"/>
        <v>20</v>
      </c>
      <c r="AS27" s="129">
        <v>2178</v>
      </c>
      <c r="AT27" s="129">
        <v>2656</v>
      </c>
      <c r="AU27" s="114">
        <f t="shared" si="18"/>
        <v>121.9</v>
      </c>
      <c r="AV27" s="113">
        <f t="shared" si="19"/>
        <v>478</v>
      </c>
      <c r="AW27" s="110">
        <v>780</v>
      </c>
      <c r="AX27" s="110">
        <v>690</v>
      </c>
      <c r="AY27" s="84">
        <f t="shared" si="20"/>
        <v>88.46153846153845</v>
      </c>
      <c r="AZ27" s="82">
        <f t="shared" si="21"/>
        <v>-90</v>
      </c>
      <c r="BA27" s="110">
        <v>660</v>
      </c>
      <c r="BB27" s="110">
        <v>602</v>
      </c>
      <c r="BC27" s="84">
        <f t="shared" si="22"/>
        <v>91.21212121212122</v>
      </c>
      <c r="BD27" s="82">
        <f t="shared" si="23"/>
        <v>-58</v>
      </c>
      <c r="BE27" s="80">
        <v>2116</v>
      </c>
      <c r="BF27" s="80">
        <v>2675</v>
      </c>
      <c r="BG27" s="83">
        <f t="shared" si="31"/>
        <v>126.41776937618148</v>
      </c>
      <c r="BH27" s="129">
        <v>69</v>
      </c>
      <c r="BI27" s="129">
        <v>49</v>
      </c>
      <c r="BJ27" s="114">
        <f t="shared" si="24"/>
        <v>71</v>
      </c>
      <c r="BK27" s="113">
        <f t="shared" si="25"/>
        <v>-20</v>
      </c>
      <c r="BL27" s="191">
        <v>2</v>
      </c>
      <c r="BM27" s="202">
        <v>4448.18</v>
      </c>
      <c r="BN27" s="203">
        <v>5017.07</v>
      </c>
      <c r="BO27" s="114">
        <f t="shared" si="26"/>
        <v>112.8</v>
      </c>
      <c r="BP27" s="113">
        <f t="shared" si="27"/>
        <v>568.8899999999994</v>
      </c>
      <c r="BQ27" s="4"/>
    </row>
    <row r="28" spans="5:66" s="16" customFormat="1" ht="15.75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AS28" s="18"/>
      <c r="AT28" s="18"/>
      <c r="AU28" s="18"/>
      <c r="AV28" s="19"/>
      <c r="BD28" s="20"/>
      <c r="BE28" s="20"/>
      <c r="BF28" s="20"/>
      <c r="BM28" s="14"/>
      <c r="BN28" s="14"/>
    </row>
    <row r="29" spans="5:58" s="16" customFormat="1" ht="12.75"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AS29" s="18"/>
      <c r="AT29" s="18"/>
      <c r="AU29" s="18"/>
      <c r="AV29" s="19"/>
      <c r="BD29" s="20"/>
      <c r="BE29" s="20"/>
      <c r="BF29" s="20"/>
    </row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</sheetData>
  <sheetProtection/>
  <mergeCells count="74">
    <mergeCell ref="BM4:BP6"/>
    <mergeCell ref="BM7:BM8"/>
    <mergeCell ref="BN7:BN8"/>
    <mergeCell ref="BO7:BP7"/>
    <mergeCell ref="B1:Q1"/>
    <mergeCell ref="B2:Q2"/>
    <mergeCell ref="F4:I4"/>
    <mergeCell ref="F5:I6"/>
    <mergeCell ref="R4:T6"/>
    <mergeCell ref="R7:R8"/>
    <mergeCell ref="AS4:AV6"/>
    <mergeCell ref="AW4:AZ6"/>
    <mergeCell ref="BA4:BD6"/>
    <mergeCell ref="S7:S8"/>
    <mergeCell ref="T7:T8"/>
    <mergeCell ref="B7:B8"/>
    <mergeCell ref="C7:C8"/>
    <mergeCell ref="D7:E7"/>
    <mergeCell ref="F7:F8"/>
    <mergeCell ref="Y4:AB6"/>
    <mergeCell ref="AC4:AJ4"/>
    <mergeCell ref="AC5:AF6"/>
    <mergeCell ref="AG5:AJ6"/>
    <mergeCell ref="AO4:AR6"/>
    <mergeCell ref="A4:A8"/>
    <mergeCell ref="B4:E6"/>
    <mergeCell ref="J4:M6"/>
    <mergeCell ref="N4:Q6"/>
    <mergeCell ref="U4:X6"/>
    <mergeCell ref="G7:G8"/>
    <mergeCell ref="H7:I7"/>
    <mergeCell ref="J7:J8"/>
    <mergeCell ref="K7:K8"/>
    <mergeCell ref="BE4:BG6"/>
    <mergeCell ref="BH6:BK6"/>
    <mergeCell ref="L7:M7"/>
    <mergeCell ref="N7:N8"/>
    <mergeCell ref="O7:O8"/>
    <mergeCell ref="AK4:AN6"/>
    <mergeCell ref="AI7:AJ7"/>
    <mergeCell ref="AK7:AK8"/>
    <mergeCell ref="AL7:AL8"/>
    <mergeCell ref="P7:Q7"/>
    <mergeCell ref="U7:U8"/>
    <mergeCell ref="V7:V8"/>
    <mergeCell ref="W7:X7"/>
    <mergeCell ref="Y7:Y8"/>
    <mergeCell ref="Z7:Z8"/>
    <mergeCell ref="BH7:BH8"/>
    <mergeCell ref="AU7:AV7"/>
    <mergeCell ref="BG7:BG8"/>
    <mergeCell ref="AA7:AB7"/>
    <mergeCell ref="AC7:AC8"/>
    <mergeCell ref="AD7:AD8"/>
    <mergeCell ref="AS7:AT7"/>
    <mergeCell ref="AE7:AF7"/>
    <mergeCell ref="AG7:AG8"/>
    <mergeCell ref="AH7:AH8"/>
    <mergeCell ref="AY7:AZ7"/>
    <mergeCell ref="BA7:BA8"/>
    <mergeCell ref="BB7:BB8"/>
    <mergeCell ref="BC7:BD7"/>
    <mergeCell ref="BE7:BE8"/>
    <mergeCell ref="BF7:BF8"/>
    <mergeCell ref="BL7:BL8"/>
    <mergeCell ref="BH4:BL5"/>
    <mergeCell ref="BI7:BI8"/>
    <mergeCell ref="AM7:AN7"/>
    <mergeCell ref="AO7:AO8"/>
    <mergeCell ref="AP7:AP8"/>
    <mergeCell ref="AQ7:AR7"/>
    <mergeCell ref="BJ7:BK7"/>
    <mergeCell ref="AW7:AW8"/>
    <mergeCell ref="AX7:AX8"/>
  </mergeCells>
  <printOptions verticalCentered="1"/>
  <pageMargins left="0.1968503937007874" right="0.1968503937007874" top="0.3937007874015748" bottom="0.3937007874015748" header="0.15748031496062992" footer="0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User_91</cp:lastModifiedBy>
  <cp:lastPrinted>2019-05-08T10:19:00Z</cp:lastPrinted>
  <dcterms:created xsi:type="dcterms:W3CDTF">2017-11-17T08:56:41Z</dcterms:created>
  <dcterms:modified xsi:type="dcterms:W3CDTF">2019-05-21T07:25:07Z</dcterms:modified>
  <cp:category/>
  <cp:version/>
  <cp:contentType/>
  <cp:contentStatus/>
</cp:coreProperties>
</file>