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3020" windowHeight="7305" tabRatio="573" activeTab="6"/>
  </bookViews>
  <sheets>
    <sheet name="0" sheetId="1" r:id="rId1"/>
    <sheet name="1 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'3'!#REF!</definedName>
    <definedName name="ACwvu.форма7." localSheetId="4" hidden="1">'4'!#REF!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3">#REF!</definedName>
    <definedName name="date_b" localSheetId="4">#REF!</definedName>
    <definedName name="date_b" localSheetId="6">#REF!</definedName>
    <definedName name="date_b">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>'[5]Sheet3'!$A$3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3">#REF!</definedName>
    <definedName name="name_cz" localSheetId="4">#REF!</definedName>
    <definedName name="name_cz" localSheetId="6">#REF!</definedName>
    <definedName name="name_cz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6">#REF!</definedName>
    <definedName name="name_period">#REF!</definedName>
    <definedName name="pyear" localSheetId="2">#REF!</definedName>
    <definedName name="pyear" localSheetId="3">#REF!</definedName>
    <definedName name="pyear" localSheetId="4">#REF!</definedName>
    <definedName name="pyear" localSheetId="6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'3'!#REF!</definedName>
    <definedName name="Swvu.форма7." localSheetId="4" hidden="1">'4'!#REF!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'2'!$B:$B</definedName>
    <definedName name="_xlnm.Print_Titles" localSheetId="3">'3'!$A:$A</definedName>
    <definedName name="_xlnm.Print_Titles" localSheetId="4">'4'!$A:$A</definedName>
    <definedName name="_xlnm.Print_Titles" localSheetId="6">'6'!$A:$A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 '!$A$1:$C$10</definedName>
    <definedName name="_xlnm.Print_Area" localSheetId="2">'2'!$B$1:$F$23</definedName>
    <definedName name="_xlnm.Print_Area" localSheetId="4">'4'!$A$1:$E$15</definedName>
    <definedName name="_xlnm.Print_Area" localSheetId="5">'5'!$A$1:$E$40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'[6]Sheet3'!$A$2</definedName>
    <definedName name="ц" localSheetId="3">'[6]Sheet3'!$A$2</definedName>
    <definedName name="ц" localSheetId="4">'[6]Sheet3'!$A$2</definedName>
    <definedName name="ц">'[7]Sheet3'!$A$2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<sst xmlns="http://schemas.openxmlformats.org/spreadsheetml/2006/main" count="257" uniqueCount="184">
  <si>
    <t>Показник</t>
  </si>
  <si>
    <t>зміна значення</t>
  </si>
  <si>
    <t>%</t>
  </si>
  <si>
    <t>Продовження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</si>
  <si>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</si>
  <si>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 </t>
  </si>
  <si>
    <t>Кількість роботодавців, які надали інформацію про вакансії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</si>
  <si>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</si>
  <si>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</si>
  <si>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</si>
  <si>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</si>
  <si>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</si>
  <si>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</si>
  <si>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</si>
  <si>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</si>
  <si>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</si>
  <si>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</si>
  <si>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</si>
  <si>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</si>
  <si>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</si>
  <si>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</si>
  <si>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</si>
  <si>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</si>
  <si>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</si>
  <si>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</si>
  <si>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</si>
  <si>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</si>
  <si>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</si>
  <si>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</si>
  <si>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</si>
  <si>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</si>
  <si>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</si>
  <si>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</si>
  <si>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</si>
  <si>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</si>
  <si>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</si>
  <si>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</si>
  <si>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</si>
  <si>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</si>
  <si>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</si>
  <si>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</si>
  <si>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</si>
  <si>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</si>
  <si>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</si>
  <si>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</si>
  <si>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</si>
  <si>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 xml:space="preserve">Рівень безробіття (за методологією МОП), % </t>
  </si>
  <si>
    <t xml:space="preserve">Область </t>
  </si>
  <si>
    <t>м. Болехів</t>
  </si>
  <si>
    <t>м. Івано-Франківськ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</si>
  <si>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</si>
  <si>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</si>
  <si>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</si>
  <si>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</si>
  <si>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</si>
  <si>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</si>
  <si>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</si>
  <si>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</si>
  <si>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</si>
  <si>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</si>
  <si>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</si>
  <si>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</si>
  <si>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</si>
  <si>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</si>
  <si>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 xml:space="preserve"> + (-)                       осіб</t>
  </si>
  <si>
    <t xml:space="preserve">Надання послуг службою зайнятості Івано-Франківської області </t>
  </si>
  <si>
    <t>-</t>
  </si>
  <si>
    <t>Чисельність осіб, які брали участь у громадських  та інших роботах тимчасового характеру</t>
  </si>
  <si>
    <t>м. Яремче</t>
  </si>
  <si>
    <t>у т.ч.</t>
  </si>
  <si>
    <r>
      <t xml:space="preserve">зареєстровано з початку року, </t>
    </r>
    <r>
      <rPr>
        <i/>
        <sz val="12"/>
        <rFont val="Times New Roman"/>
        <family val="1"/>
      </rPr>
      <t>осіб</t>
    </r>
  </si>
  <si>
    <t>різниця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</si>
  <si>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</si>
  <si>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>за формою 3-ПН</t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</si>
  <si>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</rPr>
      <t>грн.</t>
    </r>
  </si>
  <si>
    <t>Станом на дату</t>
  </si>
  <si>
    <t>Інформація щодо запланованого масового вивільнення працівників</t>
  </si>
  <si>
    <t xml:space="preserve">Інформація щодо запланованого масового вивільнення працівників                                                                                             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</si>
  <si>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</si>
  <si>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r>
      <t xml:space="preserve">Мали статус безробітного, </t>
    </r>
    <r>
      <rPr>
        <i/>
        <sz val="12"/>
        <rFont val="Times New Roman"/>
        <family val="1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</si>
  <si>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</rPr>
      <t>осіб</t>
    </r>
  </si>
  <si>
    <r>
      <t xml:space="preserve">Працевлаштовано до набуття статусу  безробітного, </t>
    </r>
    <r>
      <rPr>
        <i/>
        <sz val="12"/>
        <rFont val="Times New Roman"/>
        <family val="1"/>
      </rPr>
      <t>осіб</t>
    </r>
  </si>
  <si>
    <r>
      <t>Питома вага працевлаштованих до набуття статусу безробітного,</t>
    </r>
    <r>
      <rPr>
        <i/>
        <sz val="12"/>
        <rFont val="Times New Roman"/>
        <family val="1"/>
      </rPr>
      <t>%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</si>
  <si>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</rPr>
      <t>осіб</t>
    </r>
  </si>
  <si>
    <r>
      <t xml:space="preserve">які навчаються в навчальних закладах різних типів, </t>
    </r>
    <r>
      <rPr>
        <i/>
        <sz val="12"/>
        <rFont val="Times New Roman"/>
        <family val="1"/>
      </rPr>
      <t>осіб</t>
    </r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</si>
  <si>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</si>
  <si>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Мають статус безробітного                                       на кінець періоду, </t>
    </r>
    <r>
      <rPr>
        <i/>
        <sz val="12"/>
        <rFont val="Times New Roman"/>
        <family val="1"/>
      </rPr>
      <t>осіб</t>
    </r>
  </si>
  <si>
    <r>
      <t xml:space="preserve">з них отримують допомогу по безробіттю, </t>
    </r>
    <r>
      <rPr>
        <i/>
        <sz val="12"/>
        <rFont val="Times New Roman"/>
        <family val="1"/>
      </rPr>
      <t>осіб</t>
    </r>
  </si>
  <si>
    <t>з інших джерел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</si>
  <si>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</si>
  <si>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</si>
  <si>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</si>
  <si>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</si>
  <si>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</si>
  <si>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</si>
  <si>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</si>
  <si>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</si>
  <si>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</si>
  <si>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</si>
  <si>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</si>
  <si>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</si>
  <si>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</si>
  <si>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</si>
  <si>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</si>
  <si>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</si>
  <si>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</si>
  <si>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>Мали статус безробітного, осіб</t>
  </si>
  <si>
    <t xml:space="preserve">   в т.ч. зареєстровано з початку року</t>
  </si>
  <si>
    <t>Всього отримали роботу (у т.ч. до набуття статусу безробітного), осіб</t>
  </si>
  <si>
    <t xml:space="preserve">   Працевлаштовано до набуття статусу, осіб</t>
  </si>
  <si>
    <t xml:space="preserve">   Питома вага працевлаштованих до набуття статусу безробітного, %</t>
  </si>
  <si>
    <t xml:space="preserve"> Працевлаштовано безробітних за направленням служби зайнятості</t>
  </si>
  <si>
    <t xml:space="preserve"> - шляхом одноразової виплати допомоги по безробіттю, осіб</t>
  </si>
  <si>
    <t xml:space="preserve">   - з компенсацією витрат роботодавцю єдиного внеску, осіб</t>
  </si>
  <si>
    <t>Рівень працевлаштування безробітних, %</t>
  </si>
  <si>
    <t>Проходили професійне навчання безробітні, осіб</t>
  </si>
  <si>
    <t>Рівень працевлаштування після закінчення профнавчання, %</t>
  </si>
  <si>
    <t xml:space="preserve">   них в ЦПТО,  осіб</t>
  </si>
  <si>
    <t>рівень працевлаштування після закінчення навчання в ЦПТО, %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</si>
  <si>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</si>
  <si>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</si>
  <si>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 xml:space="preserve">   Безробітних,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</si>
  <si>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</si>
  <si>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</si>
  <si>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довготривалих безробітних, осіб</t>
  </si>
  <si>
    <t>Питома вага довготривалих безробітних, %</t>
  </si>
  <si>
    <t>-0,2 в.п.</t>
  </si>
  <si>
    <t>Питома вага безробітних, знятих з реєстрації без працевлаштування, %</t>
  </si>
  <si>
    <t>Кількість роботодавців, які надали інформацію про вакансії,  одиниць</t>
  </si>
  <si>
    <t>Кількість вакансій, одиниць</t>
  </si>
  <si>
    <t xml:space="preserve">   з них зареєстровано з початку року</t>
  </si>
  <si>
    <t>Кількість укомплектованих вакансій, одиниць</t>
  </si>
  <si>
    <t>Рівень укомплектування вакансій, %</t>
  </si>
  <si>
    <t>Кількість вакансій по формі 3-ПН, одиниць</t>
  </si>
  <si>
    <t>Пропозиції роботи, отримані з інших джерел, одиниць</t>
  </si>
  <si>
    <t>х</t>
  </si>
  <si>
    <t>Середній розмір заробітної плати у вакансіях, грн.</t>
  </si>
  <si>
    <t>Кількість безробітних на одну вакансію, особи</t>
  </si>
  <si>
    <t>Показники робочої сили у І кварталі 2019 року</t>
  </si>
  <si>
    <t>(за даними Державної служби статистики України)</t>
  </si>
  <si>
    <r>
      <t>Зайняте населення</t>
    </r>
    <r>
      <rPr>
        <sz val="15"/>
        <rFont val="Times New Roman"/>
        <family val="1"/>
      </rPr>
      <t>, тис.осіб</t>
    </r>
  </si>
  <si>
    <t>Рівень зайнятості, %</t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</si>
  <si>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</rPr>
      <t>, тис.осіб</t>
    </r>
  </si>
  <si>
    <t>по Івано-Франківській області</t>
  </si>
  <si>
    <r>
      <t xml:space="preserve">15 років і старше - </t>
    </r>
    <r>
      <rPr>
        <b/>
        <sz val="14"/>
        <color indexed="8"/>
        <rFont val="Times New Roman"/>
        <family val="1"/>
      </rPr>
      <t>568,5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</si>
  <si>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563,4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</si>
  <si>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522,8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</si>
  <si>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50,1%</t>
    </r>
  </si>
  <si>
    <r>
      <t xml:space="preserve">15-70 років - </t>
    </r>
    <r>
      <rPr>
        <b/>
        <sz val="14"/>
        <color indexed="8"/>
        <rFont val="Times New Roman"/>
        <family val="1"/>
      </rPr>
      <t>55,5%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</si>
  <si>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61,0%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</si>
  <si>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48,8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</si>
  <si>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48,8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</si>
  <si>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48,8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</si>
  <si>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7,9%</t>
    </r>
  </si>
  <si>
    <r>
      <t xml:space="preserve">15-70 років - </t>
    </r>
    <r>
      <rPr>
        <b/>
        <sz val="14"/>
        <color indexed="8"/>
        <rFont val="Times New Roman"/>
        <family val="1"/>
      </rPr>
      <t>8,0%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</si>
  <si>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8,5%</t>
    </r>
  </si>
  <si>
    <t xml:space="preserve">січень-липень           2018 р. </t>
  </si>
  <si>
    <t xml:space="preserve">січень-липень           2019 р. </t>
  </si>
  <si>
    <t>січень-липень          2018 р.</t>
  </si>
  <si>
    <t>січень-липень          2019 р.</t>
  </si>
  <si>
    <t>на 01.08.2018</t>
  </si>
  <si>
    <t>на 01.08.2019</t>
  </si>
  <si>
    <t>Середній розмір допомоги по безробіттю у липні, грн.</t>
  </si>
  <si>
    <t>у січні-липні 2018-2019 рр.</t>
  </si>
  <si>
    <r>
      <t xml:space="preserve">Середній розмір допомоги по безробіттю у липні, </t>
    </r>
    <r>
      <rPr>
        <i/>
        <sz val="12"/>
        <rFont val="Times New Roman"/>
        <family val="1"/>
      </rPr>
      <t>грн.</t>
    </r>
  </si>
  <si>
    <t>Робоча сила у віці  15-70 років у середньому за І квартал 2018 - 2019 рр.                                                                                                                                                          по Івано-Франківській області</t>
  </si>
  <si>
    <t>2018 рік</t>
  </si>
  <si>
    <t>2019 рік</t>
  </si>
  <si>
    <t>Робоча сила, (тис. осіб)</t>
  </si>
  <si>
    <t>Рівень участі населення в робочій силі, (%)</t>
  </si>
  <si>
    <r>
      <t>Зайняте населення</t>
    </r>
    <r>
      <rPr>
        <sz val="14"/>
        <rFont val="Times New Roman"/>
        <family val="1"/>
      </rPr>
      <t>, тис.осіб</t>
    </r>
  </si>
  <si>
    <r>
      <t>Безробітне населення (за методологією МОП)</t>
    </r>
    <r>
      <rPr>
        <sz val="14"/>
        <rFont val="Times New Roman"/>
        <family val="1"/>
      </rPr>
      <t>, тис.осіб</t>
    </r>
  </si>
  <si>
    <t>у 9,3 р.</t>
  </si>
  <si>
    <t>+ 4,9 в.п.</t>
  </si>
  <si>
    <t>-0,6 в.п.</t>
  </si>
  <si>
    <t>-0,4 в.п.</t>
  </si>
  <si>
    <t>-5,4 в.п.</t>
  </si>
  <si>
    <t>+0,2 в.п.</t>
  </si>
  <si>
    <t xml:space="preserve">    + 1,8 в.п.</t>
  </si>
  <si>
    <t xml:space="preserve"> + 550 грн.</t>
  </si>
  <si>
    <t>+ 1 особа</t>
  </si>
  <si>
    <t xml:space="preserve"> + 777 грн.</t>
  </si>
  <si>
    <t xml:space="preserve"> + (-)  осіб</t>
  </si>
  <si>
    <t>Показники діяльності служби зайнятості Івано-Франківської області           за січень-липень 2018-2019 рр.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</si>
</sst>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i/>
      <sz val="14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b/>
      <sz val="14"/>
      <color indexed="8"/>
      <name val="Times New Roman"/>
      <family val="1"/>
    </font>
    <font>
      <i/>
      <sz val="15"/>
      <name val="Times New Roman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b/>
      <i/>
      <sz val="10"/>
      <name val="Times New Roman Cyr"/>
      <family val="0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1"/>
      <color indexed="8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 Cyr"/>
      <family val="0"/>
    </font>
    <font>
      <i/>
      <sz val="14"/>
      <color indexed="8"/>
      <name val="Times New Roman Cyr"/>
      <family val="0"/>
    </font>
    <font>
      <b/>
      <sz val="18"/>
      <color indexed="8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 Cyr"/>
      <family val="0"/>
    </font>
    <font>
      <i/>
      <sz val="14"/>
      <color theme="1"/>
      <name val="Times New Roman Cyr"/>
      <family val="0"/>
    </font>
    <font>
      <b/>
      <sz val="18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25" borderId="0" applyNumberFormat="0" applyBorder="0" applyAlignment="0" applyProtection="0"/>
    <xf numFmtId="0" fontId="33" fillId="16" borderId="0" applyNumberFormat="0" applyBorder="0" applyAlignment="0" applyProtection="0"/>
    <xf numFmtId="0" fontId="33" fillId="2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27" borderId="0" applyNumberFormat="0" applyBorder="0" applyAlignment="0" applyProtection="0"/>
    <xf numFmtId="0" fontId="33" fillId="2" borderId="0" applyNumberFormat="0" applyBorder="0" applyAlignment="0" applyProtection="0"/>
    <xf numFmtId="0" fontId="33" fillId="28" borderId="0" applyNumberFormat="0" applyBorder="0" applyAlignment="0" applyProtection="0"/>
    <xf numFmtId="0" fontId="33" fillId="5" borderId="0" applyNumberFormat="0" applyBorder="0" applyAlignment="0" applyProtection="0"/>
    <xf numFmtId="0" fontId="33" fillId="2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18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4" borderId="0" applyNumberFormat="0" applyBorder="0" applyAlignment="0" applyProtection="0"/>
    <xf numFmtId="0" fontId="33" fillId="27" borderId="0" applyNumberFormat="0" applyBorder="0" applyAlignment="0" applyProtection="0"/>
    <xf numFmtId="0" fontId="33" fillId="35" borderId="0" applyNumberFormat="0" applyBorder="0" applyAlignment="0" applyProtection="0"/>
    <xf numFmtId="0" fontId="33" fillId="25" borderId="0" applyNumberFormat="0" applyBorder="0" applyAlignment="0" applyProtection="0"/>
    <xf numFmtId="0" fontId="33" fillId="3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39" borderId="0" applyNumberFormat="0" applyBorder="0" applyAlignment="0" applyProtection="0"/>
    <xf numFmtId="0" fontId="42" fillId="18" borderId="0" applyNumberFormat="0" applyBorder="0" applyAlignment="0" applyProtection="0"/>
    <xf numFmtId="0" fontId="42" fillId="40" borderId="0" applyNumberFormat="0" applyBorder="0" applyAlignment="0" applyProtection="0"/>
    <xf numFmtId="0" fontId="36" fillId="16" borderId="1" applyNumberFormat="0" applyAlignment="0" applyProtection="0"/>
    <xf numFmtId="0" fontId="47" fillId="6" borderId="1" applyNumberFormat="0" applyAlignment="0" applyProtection="0"/>
    <xf numFmtId="0" fontId="40" fillId="36" borderId="2" applyNumberFormat="0" applyAlignment="0" applyProtection="0"/>
    <xf numFmtId="0" fontId="43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45" fillId="2" borderId="0" applyNumberFormat="0" applyBorder="0" applyAlignment="0" applyProtection="0"/>
    <xf numFmtId="0" fontId="37" fillId="0" borderId="3" applyNumberFormat="0" applyFill="0" applyAlignment="0" applyProtection="0"/>
    <xf numFmtId="0" fontId="48" fillId="0" borderId="4" applyNumberFormat="0" applyFill="0" applyAlignment="0" applyProtection="0"/>
    <xf numFmtId="0" fontId="38" fillId="0" borderId="5" applyNumberFormat="0" applyFill="0" applyAlignment="0" applyProtection="0"/>
    <xf numFmtId="0" fontId="49" fillId="0" borderId="6" applyNumberFormat="0" applyFill="0" applyAlignment="0" applyProtection="0"/>
    <xf numFmtId="0" fontId="39" fillId="0" borderId="7" applyNumberFormat="0" applyFill="0" applyAlignment="0" applyProtection="0"/>
    <xf numFmtId="0" fontId="50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4" fillId="4" borderId="1" applyNumberFormat="0" applyAlignment="0" applyProtection="0"/>
    <xf numFmtId="0" fontId="34" fillId="17" borderId="1" applyNumberFormat="0" applyAlignment="0" applyProtection="0"/>
    <xf numFmtId="0" fontId="44" fillId="0" borderId="9" applyNumberFormat="0" applyFill="0" applyAlignment="0" applyProtection="0"/>
    <xf numFmtId="0" fontId="46" fillId="0" borderId="10" applyNumberFormat="0" applyFill="0" applyAlignment="0" applyProtection="0"/>
    <xf numFmtId="0" fontId="41" fillId="17" borderId="0" applyNumberFormat="0" applyBorder="0" applyAlignment="0" applyProtection="0"/>
    <xf numFmtId="0" fontId="51" fillId="17" borderId="0" applyNumberFormat="0" applyBorder="0" applyAlignment="0" applyProtection="0"/>
    <xf numFmtId="0" fontId="1" fillId="7" borderId="11" applyNumberFormat="0" applyFont="0" applyAlignment="0" applyProtection="0"/>
    <xf numFmtId="0" fontId="9" fillId="7" borderId="11" applyNumberFormat="0" applyFont="0" applyAlignment="0" applyProtection="0"/>
    <xf numFmtId="0" fontId="35" fillId="16" borderId="12" applyNumberFormat="0" applyAlignment="0" applyProtection="0"/>
    <xf numFmtId="0" fontId="35" fillId="6" borderId="12" applyNumberFormat="0" applyAlignment="0" applyProtection="0"/>
    <xf numFmtId="0" fontId="76" fillId="41" borderId="0" applyNumberFormat="0" applyBorder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76" fillId="44" borderId="0" applyNumberFormat="0" applyBorder="0" applyAlignment="0" applyProtection="0"/>
    <xf numFmtId="0" fontId="76" fillId="45" borderId="0" applyNumberFormat="0" applyBorder="0" applyAlignment="0" applyProtection="0"/>
    <xf numFmtId="0" fontId="76" fillId="46" borderId="0" applyNumberFormat="0" applyBorder="0" applyAlignment="0" applyProtection="0"/>
    <xf numFmtId="0" fontId="77" fillId="47" borderId="13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48" borderId="0" applyNumberFormat="0" applyBorder="0" applyAlignment="0" applyProtection="0"/>
    <xf numFmtId="0" fontId="79" fillId="0" borderId="14" applyNumberFormat="0" applyFill="0" applyAlignment="0" applyProtection="0"/>
    <xf numFmtId="0" fontId="80" fillId="0" borderId="15" applyNumberFormat="0" applyFill="0" applyAlignment="0" applyProtection="0"/>
    <xf numFmtId="0" fontId="81" fillId="0" borderId="16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82" fillId="0" borderId="17" applyNumberFormat="0" applyFill="0" applyAlignment="0" applyProtection="0"/>
    <xf numFmtId="0" fontId="83" fillId="49" borderId="18" applyNumberFormat="0" applyAlignment="0" applyProtection="0"/>
    <xf numFmtId="0" fontId="84" fillId="0" borderId="0" applyNumberFormat="0" applyFill="0" applyBorder="0" applyAlignment="0" applyProtection="0"/>
    <xf numFmtId="0" fontId="85" fillId="50" borderId="13" applyNumberFormat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86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87" fillId="0" borderId="19" applyNumberFormat="0" applyFill="0" applyAlignment="0" applyProtection="0"/>
    <xf numFmtId="0" fontId="88" fillId="51" borderId="0" applyNumberFormat="0" applyBorder="0" applyAlignment="0" applyProtection="0"/>
    <xf numFmtId="0" fontId="0" fillId="52" borderId="20" applyNumberFormat="0" applyFont="0" applyAlignment="0" applyProtection="0"/>
    <xf numFmtId="0" fontId="89" fillId="50" borderId="21" applyNumberFormat="0" applyAlignment="0" applyProtection="0"/>
    <xf numFmtId="0" fontId="90" fillId="53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4">
    <xf numFmtId="0" fontId="0" fillId="0" borderId="0" xfId="0" applyFont="1" applyAlignment="1">
      <alignment/>
    </xf>
    <xf numFmtId="1" fontId="8" fillId="0" borderId="0" xfId="156" applyNumberFormat="1" applyFont="1" applyFill="1" applyProtection="1">
      <alignment/>
      <protection locked="0"/>
    </xf>
    <xf numFmtId="1" fontId="3" fillId="0" borderId="0" xfId="156" applyNumberFormat="1" applyFont="1" applyFill="1" applyAlignment="1" applyProtection="1">
      <alignment/>
      <protection locked="0"/>
    </xf>
    <xf numFmtId="1" fontId="10" fillId="0" borderId="0" xfId="156" applyNumberFormat="1" applyFont="1" applyFill="1" applyAlignment="1" applyProtection="1">
      <alignment horizontal="center"/>
      <protection locked="0"/>
    </xf>
    <xf numFmtId="1" fontId="2" fillId="0" borderId="0" xfId="156" applyNumberFormat="1" applyFont="1" applyFill="1" applyProtection="1">
      <alignment/>
      <protection locked="0"/>
    </xf>
    <xf numFmtId="1" fontId="2" fillId="0" borderId="0" xfId="156" applyNumberFormat="1" applyFont="1" applyFill="1" applyAlignment="1" applyProtection="1">
      <alignment/>
      <protection locked="0"/>
    </xf>
    <xf numFmtId="1" fontId="7" fillId="0" borderId="0" xfId="156" applyNumberFormat="1" applyFont="1" applyFill="1" applyAlignment="1" applyProtection="1">
      <alignment horizontal="right"/>
      <protection locked="0"/>
    </xf>
    <xf numFmtId="1" fontId="5" fillId="0" borderId="0" xfId="156" applyNumberFormat="1" applyFont="1" applyFill="1" applyProtection="1">
      <alignment/>
      <protection locked="0"/>
    </xf>
    <xf numFmtId="1" fontId="10" fillId="0" borderId="0" xfId="156" applyNumberFormat="1" applyFont="1" applyFill="1" applyBorder="1" applyAlignment="1" applyProtection="1">
      <alignment horizontal="center"/>
      <protection locked="0"/>
    </xf>
    <xf numFmtId="1" fontId="2" fillId="0" borderId="0" xfId="156" applyNumberFormat="1" applyFont="1" applyFill="1" applyBorder="1" applyProtection="1">
      <alignment/>
      <protection locked="0"/>
    </xf>
    <xf numFmtId="1" fontId="12" fillId="0" borderId="22" xfId="156" applyNumberFormat="1" applyFont="1" applyFill="1" applyBorder="1" applyAlignment="1" applyProtection="1">
      <alignment horizontal="center" vertical="center" wrapText="1"/>
      <protection/>
    </xf>
    <xf numFmtId="1" fontId="13" fillId="0" borderId="0" xfId="156" applyNumberFormat="1" applyFont="1" applyFill="1" applyProtection="1">
      <alignment/>
      <protection locked="0"/>
    </xf>
    <xf numFmtId="1" fontId="2" fillId="0" borderId="22" xfId="156" applyNumberFormat="1" applyFont="1" applyFill="1" applyBorder="1" applyAlignment="1" applyProtection="1">
      <alignment horizontal="center"/>
      <protection/>
    </xf>
    <xf numFmtId="1" fontId="4" fillId="0" borderId="22" xfId="156" applyNumberFormat="1" applyFont="1" applyFill="1" applyBorder="1" applyAlignment="1" applyProtection="1">
      <alignment horizontal="center" vertical="center"/>
      <protection locked="0"/>
    </xf>
    <xf numFmtId="1" fontId="11" fillId="0" borderId="0" xfId="156" applyNumberFormat="1" applyFont="1" applyFill="1" applyAlignment="1" applyProtection="1">
      <alignment vertical="center"/>
      <protection locked="0"/>
    </xf>
    <xf numFmtId="1" fontId="2" fillId="0" borderId="0" xfId="156" applyNumberFormat="1" applyFont="1" applyFill="1" applyBorder="1" applyAlignment="1" applyProtection="1">
      <alignment vertical="center"/>
      <protection locked="0"/>
    </xf>
    <xf numFmtId="1" fontId="14" fillId="0" borderId="0" xfId="156" applyNumberFormat="1" applyFont="1" applyFill="1" applyBorder="1" applyProtection="1">
      <alignment/>
      <protection locked="0"/>
    </xf>
    <xf numFmtId="173" fontId="14" fillId="0" borderId="0" xfId="156" applyNumberFormat="1" applyFont="1" applyFill="1" applyBorder="1" applyProtection="1">
      <alignment/>
      <protection locked="0"/>
    </xf>
    <xf numFmtId="1" fontId="15" fillId="0" borderId="0" xfId="156" applyNumberFormat="1" applyFont="1" applyFill="1" applyBorder="1" applyProtection="1">
      <alignment/>
      <protection locked="0"/>
    </xf>
    <xf numFmtId="3" fontId="15" fillId="0" borderId="0" xfId="156" applyNumberFormat="1" applyFont="1" applyFill="1" applyBorder="1" applyProtection="1">
      <alignment/>
      <protection locked="0"/>
    </xf>
    <xf numFmtId="3" fontId="14" fillId="0" borderId="0" xfId="156" applyNumberFormat="1" applyFont="1" applyFill="1" applyBorder="1" applyProtection="1">
      <alignment/>
      <protection locked="0"/>
    </xf>
    <xf numFmtId="0" fontId="18" fillId="0" borderId="0" xfId="162" applyFont="1" applyFill="1">
      <alignment/>
      <protection/>
    </xf>
    <xf numFmtId="0" fontId="20" fillId="0" borderId="0" xfId="162" applyFont="1" applyFill="1" applyBorder="1" applyAlignment="1">
      <alignment horizontal="center"/>
      <protection/>
    </xf>
    <xf numFmtId="0" fontId="20" fillId="0" borderId="0" xfId="162" applyFont="1" applyFill="1">
      <alignment/>
      <protection/>
    </xf>
    <xf numFmtId="0" fontId="22" fillId="0" borderId="0" xfId="162" applyFont="1" applyFill="1" applyAlignment="1">
      <alignment vertical="center"/>
      <protection/>
    </xf>
    <xf numFmtId="1" fontId="23" fillId="0" borderId="0" xfId="162" applyNumberFormat="1" applyFont="1" applyFill="1">
      <alignment/>
      <protection/>
    </xf>
    <xf numFmtId="0" fontId="23" fillId="0" borderId="0" xfId="162" applyFont="1" applyFill="1">
      <alignment/>
      <protection/>
    </xf>
    <xf numFmtId="0" fontId="22" fillId="0" borderId="0" xfId="162" applyFont="1" applyFill="1" applyAlignment="1">
      <alignment vertical="center" wrapText="1"/>
      <protection/>
    </xf>
    <xf numFmtId="0" fontId="23" fillId="0" borderId="0" xfId="162" applyFont="1" applyFill="1" applyAlignment="1">
      <alignment vertical="center"/>
      <protection/>
    </xf>
    <xf numFmtId="0" fontId="23" fillId="0" borderId="0" xfId="162" applyFont="1" applyFill="1" applyAlignment="1">
      <alignment horizontal="center"/>
      <protection/>
    </xf>
    <xf numFmtId="0" fontId="23" fillId="0" borderId="0" xfId="162" applyFont="1" applyFill="1" applyAlignment="1">
      <alignment wrapText="1"/>
      <protection/>
    </xf>
    <xf numFmtId="3" fontId="21" fillId="0" borderId="22" xfId="162" applyNumberFormat="1" applyFont="1" applyFill="1" applyBorder="1" applyAlignment="1">
      <alignment horizontal="center" vertical="center"/>
      <protection/>
    </xf>
    <xf numFmtId="0" fontId="20" fillId="0" borderId="0" xfId="162" applyFont="1" applyFill="1" applyAlignment="1">
      <alignment vertical="center"/>
      <protection/>
    </xf>
    <xf numFmtId="3" fontId="27" fillId="0" borderId="0" xfId="162" applyNumberFormat="1" applyFont="1" applyFill="1" applyAlignment="1">
      <alignment horizontal="center" vertical="center"/>
      <protection/>
    </xf>
    <xf numFmtId="3" fontId="26" fillId="0" borderId="22" xfId="162" applyNumberFormat="1" applyFont="1" applyFill="1" applyBorder="1" applyAlignment="1">
      <alignment horizontal="center" vertical="center" wrapText="1"/>
      <protection/>
    </xf>
    <xf numFmtId="3" fontId="23" fillId="0" borderId="0" xfId="162" applyNumberFormat="1" applyFont="1" applyFill="1">
      <alignment/>
      <protection/>
    </xf>
    <xf numFmtId="173" fontId="23" fillId="0" borderId="0" xfId="162" applyNumberFormat="1" applyFont="1" applyFill="1">
      <alignment/>
      <protection/>
    </xf>
    <xf numFmtId="0" fontId="2" fillId="0" borderId="0" xfId="158" applyFont="1" applyFill="1" applyAlignment="1">
      <alignment vertical="top"/>
      <protection/>
    </xf>
    <xf numFmtId="0" fontId="28" fillId="0" borderId="0" xfId="158" applyFont="1" applyFill="1" applyAlignment="1">
      <alignment horizontal="center" vertical="top" wrapText="1"/>
      <protection/>
    </xf>
    <xf numFmtId="0" fontId="31" fillId="0" borderId="0" xfId="158" applyFont="1" applyFill="1" applyAlignment="1">
      <alignment horizontal="right" vertical="center"/>
      <protection/>
    </xf>
    <xf numFmtId="0" fontId="29" fillId="0" borderId="0" xfId="158" applyFont="1" applyFill="1" applyAlignment="1">
      <alignment horizontal="center" vertical="top" wrapText="1"/>
      <protection/>
    </xf>
    <xf numFmtId="0" fontId="29" fillId="0" borderId="22" xfId="158" applyFont="1" applyBorder="1" applyAlignment="1">
      <alignment horizontal="center" vertical="center" wrapText="1"/>
      <protection/>
    </xf>
    <xf numFmtId="0" fontId="5" fillId="0" borderId="22" xfId="158" applyFont="1" applyFill="1" applyBorder="1" applyAlignment="1">
      <alignment horizontal="center" vertical="center" wrapText="1"/>
      <protection/>
    </xf>
    <xf numFmtId="0" fontId="11" fillId="0" borderId="0" xfId="158" applyFont="1" applyAlignment="1">
      <alignment horizontal="center" vertical="center"/>
      <protection/>
    </xf>
    <xf numFmtId="0" fontId="11" fillId="0" borderId="22" xfId="158" applyFont="1" applyFill="1" applyBorder="1" applyAlignment="1">
      <alignment horizontal="center" vertical="center" wrapText="1"/>
      <protection/>
    </xf>
    <xf numFmtId="0" fontId="11" fillId="0" borderId="22" xfId="158" applyFont="1" applyBorder="1" applyAlignment="1">
      <alignment horizontal="center" vertical="center" wrapText="1"/>
      <protection/>
    </xf>
    <xf numFmtId="0" fontId="11" fillId="0" borderId="22" xfId="158" applyNumberFormat="1" applyFont="1" applyBorder="1" applyAlignment="1">
      <alignment horizontal="center" vertical="center" wrapText="1"/>
      <protection/>
    </xf>
    <xf numFmtId="0" fontId="2" fillId="0" borderId="0" xfId="158" applyFont="1" applyAlignment="1">
      <alignment vertical="center"/>
      <protection/>
    </xf>
    <xf numFmtId="3" fontId="5" fillId="0" borderId="22" xfId="151" applyNumberFormat="1" applyFont="1" applyBorder="1" applyAlignment="1">
      <alignment horizontal="center" vertical="center"/>
      <protection/>
    </xf>
    <xf numFmtId="172" fontId="5" fillId="0" borderId="22" xfId="151" applyNumberFormat="1" applyFont="1" applyBorder="1" applyAlignment="1">
      <alignment horizontal="center" vertical="center"/>
      <protection/>
    </xf>
    <xf numFmtId="3" fontId="2" fillId="0" borderId="0" xfId="158" applyNumberFormat="1" applyFont="1" applyAlignment="1">
      <alignment vertical="center"/>
      <protection/>
    </xf>
    <xf numFmtId="0" fontId="16" fillId="0" borderId="0" xfId="158" applyFont="1" applyAlignment="1">
      <alignment horizontal="center" vertical="center"/>
      <protection/>
    </xf>
    <xf numFmtId="3" fontId="16" fillId="0" borderId="22" xfId="151" applyNumberFormat="1" applyFont="1" applyBorder="1" applyAlignment="1">
      <alignment horizontal="center" vertical="center"/>
      <protection/>
    </xf>
    <xf numFmtId="173" fontId="16" fillId="0" borderId="0" xfId="158" applyNumberFormat="1" applyFont="1" applyAlignment="1">
      <alignment horizontal="center" vertical="center"/>
      <protection/>
    </xf>
    <xf numFmtId="172" fontId="2" fillId="0" borderId="0" xfId="158" applyNumberFormat="1" applyFont="1" applyAlignment="1">
      <alignment vertical="center"/>
      <protection/>
    </xf>
    <xf numFmtId="173" fontId="16" fillId="54" borderId="0" xfId="158" applyNumberFormat="1" applyFont="1" applyFill="1" applyAlignment="1">
      <alignment horizontal="center" vertical="center"/>
      <protection/>
    </xf>
    <xf numFmtId="0" fontId="2" fillId="0" borderId="0" xfId="158" applyFont="1">
      <alignment/>
      <protection/>
    </xf>
    <xf numFmtId="0" fontId="25" fillId="0" borderId="0" xfId="162" applyFont="1" applyFill="1" applyAlignment="1">
      <alignment horizontal="center"/>
      <protection/>
    </xf>
    <xf numFmtId="0" fontId="18" fillId="0" borderId="0" xfId="162" applyFont="1" applyFill="1" applyAlignment="1">
      <alignment vertical="center" wrapText="1"/>
      <protection/>
    </xf>
    <xf numFmtId="0" fontId="22" fillId="0" borderId="0" xfId="162" applyFont="1" applyFill="1" applyAlignment="1">
      <alignment horizontal="center" vertical="top" wrapText="1"/>
      <protection/>
    </xf>
    <xf numFmtId="3" fontId="21" fillId="55" borderId="22" xfId="162" applyNumberFormat="1" applyFont="1" applyFill="1" applyBorder="1" applyAlignment="1">
      <alignment horizontal="center" vertical="center"/>
      <protection/>
    </xf>
    <xf numFmtId="3" fontId="93" fillId="55" borderId="22" xfId="162" applyNumberFormat="1" applyFont="1" applyFill="1" applyBorder="1" applyAlignment="1">
      <alignment horizontal="center" vertical="center"/>
      <protection/>
    </xf>
    <xf numFmtId="1" fontId="5" fillId="0" borderId="22" xfId="156" applyNumberFormat="1" applyFont="1" applyFill="1" applyBorder="1" applyAlignment="1" applyProtection="1">
      <alignment horizontal="left" vertical="center" wrapText="1"/>
      <protection locked="0"/>
    </xf>
    <xf numFmtId="0" fontId="16" fillId="0" borderId="22" xfId="142" applyNumberFormat="1" applyFont="1" applyFill="1" applyBorder="1" applyAlignment="1" applyProtection="1">
      <alignment horizontal="left" vertical="center"/>
      <protection/>
    </xf>
    <xf numFmtId="0" fontId="11" fillId="0" borderId="22" xfId="0" applyFont="1" applyBorder="1" applyAlignment="1">
      <alignment horizontal="center" vertical="center"/>
    </xf>
    <xf numFmtId="1" fontId="28" fillId="0" borderId="0" xfId="156" applyNumberFormat="1" applyFont="1" applyFill="1" applyAlignment="1" applyProtection="1">
      <alignment/>
      <protection locked="0"/>
    </xf>
    <xf numFmtId="3" fontId="4" fillId="0" borderId="22" xfId="156" applyNumberFormat="1" applyFont="1" applyFill="1" applyBorder="1" applyAlignment="1" applyProtection="1">
      <alignment horizontal="center" vertical="center"/>
      <protection locked="0"/>
    </xf>
    <xf numFmtId="172" fontId="4" fillId="0" borderId="22" xfId="156" applyNumberFormat="1" applyFont="1" applyFill="1" applyBorder="1" applyAlignment="1" applyProtection="1">
      <alignment horizontal="center" vertical="center"/>
      <protection locked="0"/>
    </xf>
    <xf numFmtId="173" fontId="4" fillId="0" borderId="22" xfId="156" applyNumberFormat="1" applyFont="1" applyFill="1" applyBorder="1" applyAlignment="1" applyProtection="1">
      <alignment horizontal="center" vertical="center"/>
      <protection locked="0"/>
    </xf>
    <xf numFmtId="1" fontId="4" fillId="0" borderId="22" xfId="0" applyNumberFormat="1" applyFont="1" applyFill="1" applyBorder="1" applyAlignment="1">
      <alignment horizontal="center" vertical="center"/>
    </xf>
    <xf numFmtId="3" fontId="94" fillId="0" borderId="22" xfId="140" applyNumberFormat="1" applyFont="1" applyBorder="1" applyAlignment="1">
      <alignment horizontal="center" vertical="center" wrapText="1"/>
      <protection/>
    </xf>
    <xf numFmtId="172" fontId="26" fillId="0" borderId="22" xfId="162" applyNumberFormat="1" applyFont="1" applyFill="1" applyBorder="1" applyAlignment="1">
      <alignment horizontal="center" vertical="center" wrapText="1"/>
      <protection/>
    </xf>
    <xf numFmtId="172" fontId="21" fillId="0" borderId="22" xfId="162" applyNumberFormat="1" applyFont="1" applyFill="1" applyBorder="1" applyAlignment="1">
      <alignment horizontal="center" vertical="center" wrapText="1"/>
      <protection/>
    </xf>
    <xf numFmtId="172" fontId="21" fillId="0" borderId="22" xfId="162" applyNumberFormat="1" applyFont="1" applyFill="1" applyBorder="1" applyAlignment="1">
      <alignment horizontal="center" vertical="center"/>
      <protection/>
    </xf>
    <xf numFmtId="172" fontId="26" fillId="0" borderId="22" xfId="162" applyNumberFormat="1" applyFont="1" applyFill="1" applyBorder="1" applyAlignment="1">
      <alignment horizontal="center" vertical="center"/>
      <protection/>
    </xf>
    <xf numFmtId="0" fontId="4" fillId="0" borderId="23" xfId="155" applyFont="1" applyFill="1" applyBorder="1" applyAlignment="1">
      <alignment vertical="center" wrapText="1"/>
      <protection/>
    </xf>
    <xf numFmtId="0" fontId="11" fillId="0" borderId="24" xfId="155" applyFont="1" applyFill="1" applyBorder="1" applyAlignment="1">
      <alignment vertical="center" wrapText="1"/>
      <protection/>
    </xf>
    <xf numFmtId="0" fontId="4" fillId="0" borderId="22" xfId="155" applyFont="1" applyBorder="1" applyAlignment="1">
      <alignment vertical="center" wrapText="1"/>
      <protection/>
    </xf>
    <xf numFmtId="0" fontId="4" fillId="0" borderId="25" xfId="155" applyFont="1" applyBorder="1" applyAlignment="1">
      <alignment vertical="center" wrapText="1"/>
      <protection/>
    </xf>
    <xf numFmtId="0" fontId="4" fillId="0" borderId="23" xfId="155" applyFont="1" applyBorder="1" applyAlignment="1">
      <alignment horizontal="left" vertical="center" wrapText="1" indent="1"/>
      <protection/>
    </xf>
    <xf numFmtId="0" fontId="4" fillId="0" borderId="24" xfId="155" applyFont="1" applyBorder="1" applyAlignment="1">
      <alignment vertical="center" wrapText="1"/>
      <protection/>
    </xf>
    <xf numFmtId="0" fontId="4" fillId="0" borderId="22" xfId="155" applyFont="1" applyFill="1" applyBorder="1" applyAlignment="1">
      <alignment vertical="center" wrapText="1"/>
      <protection/>
    </xf>
    <xf numFmtId="0" fontId="4" fillId="0" borderId="24" xfId="155" applyFont="1" applyFill="1" applyBorder="1" applyAlignment="1">
      <alignment vertical="center" wrapText="1"/>
      <protection/>
    </xf>
    <xf numFmtId="0" fontId="4" fillId="0" borderId="26" xfId="155" applyFont="1" applyBorder="1" applyAlignment="1">
      <alignment vertical="center" wrapText="1"/>
      <protection/>
    </xf>
    <xf numFmtId="0" fontId="4" fillId="55" borderId="24" xfId="155" applyFont="1" applyFill="1" applyBorder="1" applyAlignment="1">
      <alignment vertical="center" wrapText="1"/>
      <protection/>
    </xf>
    <xf numFmtId="173" fontId="4" fillId="0" borderId="23" xfId="155" applyNumberFormat="1" applyFont="1" applyFill="1" applyBorder="1" applyAlignment="1">
      <alignment horizontal="center" vertical="center"/>
      <protection/>
    </xf>
    <xf numFmtId="173" fontId="11" fillId="0" borderId="24" xfId="155" applyNumberFormat="1" applyFont="1" applyFill="1" applyBorder="1" applyAlignment="1">
      <alignment horizontal="center" vertical="center"/>
      <protection/>
    </xf>
    <xf numFmtId="0" fontId="4" fillId="0" borderId="22" xfId="154" applyFont="1" applyFill="1" applyBorder="1" applyAlignment="1">
      <alignment vertical="center" wrapText="1"/>
      <protection/>
    </xf>
    <xf numFmtId="0" fontId="95" fillId="0" borderId="22" xfId="141" applyFont="1" applyFill="1" applyBorder="1" applyAlignment="1">
      <alignment vertical="center" wrapText="1"/>
      <protection/>
    </xf>
    <xf numFmtId="1" fontId="4" fillId="0" borderId="23" xfId="155" applyNumberFormat="1" applyFont="1" applyFill="1" applyBorder="1" applyAlignment="1">
      <alignment horizontal="center" vertical="center"/>
      <protection/>
    </xf>
    <xf numFmtId="1" fontId="11" fillId="0" borderId="24" xfId="155" applyNumberFormat="1" applyFont="1" applyFill="1" applyBorder="1" applyAlignment="1">
      <alignment horizontal="center" vertical="center"/>
      <protection/>
    </xf>
    <xf numFmtId="1" fontId="11" fillId="0" borderId="22" xfId="0" applyNumberFormat="1" applyFont="1" applyFill="1" applyBorder="1" applyAlignment="1" applyProtection="1">
      <alignment horizontal="center" vertical="center"/>
      <protection locked="0"/>
    </xf>
    <xf numFmtId="3" fontId="95" fillId="0" borderId="22" xfId="156" applyNumberFormat="1" applyFont="1" applyFill="1" applyBorder="1" applyAlignment="1" applyProtection="1">
      <alignment horizontal="center" vertical="center" wrapText="1"/>
      <protection locked="0"/>
    </xf>
    <xf numFmtId="173" fontId="95" fillId="0" borderId="22" xfId="156" applyNumberFormat="1" applyFont="1" applyFill="1" applyBorder="1" applyAlignment="1" applyProtection="1">
      <alignment horizontal="center" vertical="center" wrapText="1"/>
      <protection locked="0"/>
    </xf>
    <xf numFmtId="3" fontId="95" fillId="0" borderId="22" xfId="156" applyNumberFormat="1" applyFont="1" applyFill="1" applyBorder="1" applyAlignment="1" applyProtection="1">
      <alignment horizontal="center" vertical="center"/>
      <protection locked="0"/>
    </xf>
    <xf numFmtId="173" fontId="95" fillId="0" borderId="22" xfId="156" applyNumberFormat="1" applyFont="1" applyFill="1" applyBorder="1" applyAlignment="1" applyProtection="1">
      <alignment horizontal="center" vertical="center"/>
      <protection locked="0"/>
    </xf>
    <xf numFmtId="172" fontId="95" fillId="0" borderId="22" xfId="156" applyNumberFormat="1" applyFont="1" applyFill="1" applyBorder="1" applyAlignment="1" applyProtection="1">
      <alignment horizontal="center" vertical="center"/>
      <protection locked="0"/>
    </xf>
    <xf numFmtId="1" fontId="95" fillId="0" borderId="22" xfId="155" applyNumberFormat="1" applyFont="1" applyFill="1" applyBorder="1" applyAlignment="1">
      <alignment horizontal="center" vertical="center" wrapText="1"/>
      <protection/>
    </xf>
    <xf numFmtId="1" fontId="95" fillId="0" borderId="22" xfId="154" applyNumberFormat="1" applyFont="1" applyFill="1" applyBorder="1" applyAlignment="1">
      <alignment horizontal="center" vertical="center" wrapText="1"/>
      <protection/>
    </xf>
    <xf numFmtId="3" fontId="95" fillId="0" borderId="22" xfId="154" applyNumberFormat="1" applyFont="1" applyFill="1" applyBorder="1" applyAlignment="1">
      <alignment horizontal="center" vertical="center" wrapText="1"/>
      <protection/>
    </xf>
    <xf numFmtId="0" fontId="21" fillId="0" borderId="22" xfId="162" applyFont="1" applyFill="1" applyBorder="1" applyAlignment="1">
      <alignment horizontal="center" vertical="center" wrapText="1"/>
      <protection/>
    </xf>
    <xf numFmtId="0" fontId="16" fillId="0" borderId="22" xfId="157" applyFont="1" applyBorder="1" applyAlignment="1">
      <alignment vertical="center" wrapText="1"/>
      <protection/>
    </xf>
    <xf numFmtId="3" fontId="26" fillId="0" borderId="22" xfId="162" applyNumberFormat="1" applyFont="1" applyFill="1" applyBorder="1" applyAlignment="1">
      <alignment horizontal="center" vertical="center"/>
      <protection/>
    </xf>
    <xf numFmtId="3" fontId="95" fillId="0" borderId="23" xfId="155" applyNumberFormat="1" applyFont="1" applyFill="1" applyBorder="1" applyAlignment="1">
      <alignment horizontal="center" vertical="center" wrapText="1"/>
      <protection/>
    </xf>
    <xf numFmtId="3" fontId="96" fillId="0" borderId="24" xfId="155" applyNumberFormat="1" applyFont="1" applyFill="1" applyBorder="1" applyAlignment="1">
      <alignment horizontal="center" vertical="center" wrapText="1"/>
      <protection/>
    </xf>
    <xf numFmtId="3" fontId="95" fillId="0" borderId="22" xfId="155" applyNumberFormat="1" applyFont="1" applyFill="1" applyBorder="1" applyAlignment="1">
      <alignment horizontal="center" vertical="center" wrapText="1"/>
      <protection/>
    </xf>
    <xf numFmtId="3" fontId="95" fillId="0" borderId="27" xfId="155" applyNumberFormat="1" applyFont="1" applyFill="1" applyBorder="1" applyAlignment="1">
      <alignment horizontal="center" vertical="center" wrapText="1"/>
      <protection/>
    </xf>
    <xf numFmtId="1" fontId="95" fillId="0" borderId="23" xfId="155" applyNumberFormat="1" applyFont="1" applyFill="1" applyBorder="1" applyAlignment="1">
      <alignment horizontal="center" vertical="center" wrapText="1"/>
      <protection/>
    </xf>
    <xf numFmtId="1" fontId="95" fillId="0" borderId="26" xfId="155" applyNumberFormat="1" applyFont="1" applyFill="1" applyBorder="1" applyAlignment="1">
      <alignment horizontal="center" vertical="center" wrapText="1"/>
      <protection/>
    </xf>
    <xf numFmtId="1" fontId="95" fillId="0" borderId="24" xfId="155" applyNumberFormat="1" applyFont="1" applyFill="1" applyBorder="1" applyAlignment="1">
      <alignment horizontal="center" vertical="center" wrapText="1"/>
      <protection/>
    </xf>
    <xf numFmtId="1" fontId="11" fillId="0" borderId="22" xfId="0" applyNumberFormat="1" applyFont="1" applyFill="1" applyBorder="1" applyAlignment="1">
      <alignment horizontal="center" vertical="center" wrapText="1"/>
    </xf>
    <xf numFmtId="1" fontId="95" fillId="0" borderId="28" xfId="155" applyNumberFormat="1" applyFont="1" applyFill="1" applyBorder="1" applyAlignment="1">
      <alignment horizontal="center" vertical="center"/>
      <protection/>
    </xf>
    <xf numFmtId="173" fontId="95" fillId="0" borderId="28" xfId="155" applyNumberFormat="1" applyFont="1" applyFill="1" applyBorder="1" applyAlignment="1">
      <alignment horizontal="center" vertical="center"/>
      <protection/>
    </xf>
    <xf numFmtId="172" fontId="94" fillId="0" borderId="22" xfId="151" applyNumberFormat="1" applyFont="1" applyBorder="1" applyAlignment="1">
      <alignment horizontal="center" vertical="center"/>
      <protection/>
    </xf>
    <xf numFmtId="173" fontId="95" fillId="0" borderId="22" xfId="155" applyNumberFormat="1" applyFont="1" applyFill="1" applyBorder="1" applyAlignment="1">
      <alignment horizontal="center" vertical="center"/>
      <protection/>
    </xf>
    <xf numFmtId="1" fontId="95" fillId="0" borderId="22" xfId="155" applyNumberFormat="1" applyFont="1" applyFill="1" applyBorder="1" applyAlignment="1">
      <alignment horizontal="center" vertical="center"/>
      <protection/>
    </xf>
    <xf numFmtId="173" fontId="95" fillId="0" borderId="23" xfId="155" applyNumberFormat="1" applyFont="1" applyFill="1" applyBorder="1" applyAlignment="1">
      <alignment horizontal="center" vertical="center"/>
      <protection/>
    </xf>
    <xf numFmtId="1" fontId="95" fillId="0" borderId="23" xfId="155" applyNumberFormat="1" applyFont="1" applyFill="1" applyBorder="1" applyAlignment="1">
      <alignment horizontal="center" vertical="center"/>
      <protection/>
    </xf>
    <xf numFmtId="173" fontId="95" fillId="0" borderId="26" xfId="155" applyNumberFormat="1" applyFont="1" applyFill="1" applyBorder="1" applyAlignment="1">
      <alignment horizontal="center" vertical="center"/>
      <protection/>
    </xf>
    <xf numFmtId="1" fontId="95" fillId="0" borderId="26" xfId="155" applyNumberFormat="1" applyFont="1" applyFill="1" applyBorder="1" applyAlignment="1">
      <alignment horizontal="center" vertical="center"/>
      <protection/>
    </xf>
    <xf numFmtId="173" fontId="95" fillId="0" borderId="24" xfId="155" applyNumberFormat="1" applyFont="1" applyFill="1" applyBorder="1" applyAlignment="1">
      <alignment horizontal="center" vertical="center"/>
      <protection/>
    </xf>
    <xf numFmtId="1" fontId="95" fillId="0" borderId="24" xfId="155" applyNumberFormat="1" applyFont="1" applyFill="1" applyBorder="1" applyAlignment="1">
      <alignment horizontal="center" vertical="center"/>
      <protection/>
    </xf>
    <xf numFmtId="3" fontId="95" fillId="0" borderId="22" xfId="155" applyNumberFormat="1" applyFont="1" applyFill="1" applyBorder="1" applyAlignment="1">
      <alignment horizontal="center" vertical="center"/>
      <protection/>
    </xf>
    <xf numFmtId="0" fontId="95" fillId="0" borderId="22" xfId="155" applyFont="1" applyFill="1" applyBorder="1" applyAlignment="1">
      <alignment horizontal="center" vertical="center"/>
      <protection/>
    </xf>
    <xf numFmtId="173" fontId="95" fillId="55" borderId="29" xfId="155" applyNumberFormat="1" applyFont="1" applyFill="1" applyBorder="1" applyAlignment="1">
      <alignment horizontal="center" vertical="center"/>
      <protection/>
    </xf>
    <xf numFmtId="1" fontId="95" fillId="55" borderId="24" xfId="155" applyNumberFormat="1" applyFont="1" applyFill="1" applyBorder="1" applyAlignment="1">
      <alignment horizontal="center" vertical="center"/>
      <protection/>
    </xf>
    <xf numFmtId="1" fontId="95" fillId="0" borderId="22" xfId="154" applyNumberFormat="1" applyFont="1" applyFill="1" applyBorder="1" applyAlignment="1">
      <alignment horizontal="center" vertical="center"/>
      <protection/>
    </xf>
    <xf numFmtId="173" fontId="95" fillId="0" borderId="22" xfId="154" applyNumberFormat="1" applyFont="1" applyFill="1" applyBorder="1" applyAlignment="1">
      <alignment horizontal="center" vertical="center"/>
      <protection/>
    </xf>
    <xf numFmtId="1" fontId="95" fillId="0" borderId="22" xfId="153" applyNumberFormat="1" applyFont="1" applyFill="1" applyBorder="1" applyAlignment="1">
      <alignment horizontal="center" vertical="center"/>
      <protection/>
    </xf>
    <xf numFmtId="1" fontId="95" fillId="0" borderId="22" xfId="153" applyNumberFormat="1" applyFont="1" applyFill="1" applyBorder="1" applyAlignment="1">
      <alignment horizontal="center" vertical="center" wrapText="1"/>
      <protection/>
    </xf>
    <xf numFmtId="0" fontId="21" fillId="0" borderId="22" xfId="162" applyFont="1" applyFill="1" applyBorder="1" applyAlignment="1">
      <alignment horizontal="center" vertical="center" wrapText="1"/>
      <protection/>
    </xf>
    <xf numFmtId="0" fontId="16" fillId="0" borderId="2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3" fontId="21" fillId="0" borderId="22" xfId="162" applyNumberFormat="1" applyFont="1" applyFill="1" applyBorder="1" applyAlignment="1">
      <alignment horizontal="center" vertical="center" wrapText="1"/>
      <protection/>
    </xf>
    <xf numFmtId="0" fontId="26" fillId="0" borderId="22" xfId="162" applyFont="1" applyFill="1" applyBorder="1" applyAlignment="1">
      <alignment horizontal="left" vertical="center" wrapText="1"/>
      <protection/>
    </xf>
    <xf numFmtId="3" fontId="26" fillId="0" borderId="22" xfId="162" applyNumberFormat="1" applyFont="1" applyFill="1" applyBorder="1" applyAlignment="1">
      <alignment horizontal="center" vertical="center" wrapText="1"/>
      <protection/>
    </xf>
    <xf numFmtId="1" fontId="2" fillId="0" borderId="22" xfId="156" applyNumberFormat="1" applyFont="1" applyFill="1" applyBorder="1" applyAlignment="1" applyProtection="1">
      <alignment horizontal="center"/>
      <protection locked="0"/>
    </xf>
    <xf numFmtId="172" fontId="11" fillId="0" borderId="22" xfId="156" applyNumberFormat="1" applyFont="1" applyFill="1" applyBorder="1" applyAlignment="1" applyProtection="1">
      <alignment horizontal="center" vertical="center"/>
      <protection locked="0"/>
    </xf>
    <xf numFmtId="3" fontId="4" fillId="0" borderId="22" xfId="154" applyNumberFormat="1" applyFont="1" applyFill="1" applyBorder="1" applyAlignment="1">
      <alignment horizontal="center" vertical="center" wrapText="1"/>
      <protection/>
    </xf>
    <xf numFmtId="3" fontId="4" fillId="0" borderId="22" xfId="155" applyNumberFormat="1" applyFont="1" applyFill="1" applyBorder="1" applyAlignment="1">
      <alignment horizontal="center" vertical="center" wrapText="1"/>
      <protection/>
    </xf>
    <xf numFmtId="1" fontId="4" fillId="0" borderId="22" xfId="154" applyNumberFormat="1" applyFont="1" applyFill="1" applyBorder="1" applyAlignment="1">
      <alignment horizontal="center" vertical="center" wrapText="1"/>
      <protection/>
    </xf>
    <xf numFmtId="1" fontId="95" fillId="0" borderId="27" xfId="154" applyNumberFormat="1" applyFont="1" applyFill="1" applyBorder="1" applyAlignment="1">
      <alignment horizontal="center" vertical="center" wrapText="1"/>
      <protection/>
    </xf>
    <xf numFmtId="3" fontId="4" fillId="0" borderId="22" xfId="152" applyNumberFormat="1" applyFont="1" applyBorder="1" applyAlignment="1">
      <alignment horizontal="center" vertical="center" wrapText="1"/>
      <protection/>
    </xf>
    <xf numFmtId="0" fontId="4" fillId="0" borderId="30" xfId="155" applyFont="1" applyBorder="1" applyAlignment="1">
      <alignment vertical="center" wrapText="1"/>
      <protection/>
    </xf>
    <xf numFmtId="1" fontId="95" fillId="0" borderId="27" xfId="155" applyNumberFormat="1" applyFont="1" applyFill="1" applyBorder="1" applyAlignment="1">
      <alignment horizontal="center" vertical="center" wrapText="1"/>
      <protection/>
    </xf>
    <xf numFmtId="173" fontId="95" fillId="0" borderId="27" xfId="155" applyNumberFormat="1" applyFont="1" applyFill="1" applyBorder="1" applyAlignment="1">
      <alignment horizontal="center" vertical="center"/>
      <protection/>
    </xf>
    <xf numFmtId="1" fontId="95" fillId="0" borderId="27" xfId="155" applyNumberFormat="1" applyFont="1" applyFill="1" applyBorder="1" applyAlignment="1">
      <alignment horizontal="center" vertical="center"/>
      <protection/>
    </xf>
    <xf numFmtId="0" fontId="11" fillId="0" borderId="22" xfId="155" applyFont="1" applyFill="1" applyBorder="1" applyAlignment="1">
      <alignment vertical="center" wrapText="1"/>
      <protection/>
    </xf>
    <xf numFmtId="1" fontId="96" fillId="0" borderId="22" xfId="155" applyNumberFormat="1" applyFont="1" applyFill="1" applyBorder="1" applyAlignment="1">
      <alignment horizontal="center" vertical="center" wrapText="1"/>
      <protection/>
    </xf>
    <xf numFmtId="173" fontId="96" fillId="0" borderId="22" xfId="155" applyNumberFormat="1" applyFont="1" applyFill="1" applyBorder="1" applyAlignment="1">
      <alignment horizontal="center" vertical="center"/>
      <protection/>
    </xf>
    <xf numFmtId="1" fontId="96" fillId="0" borderId="22" xfId="155" applyNumberFormat="1" applyFont="1" applyFill="1" applyBorder="1" applyAlignment="1">
      <alignment horizontal="center" vertical="center"/>
      <protection/>
    </xf>
    <xf numFmtId="1" fontId="11" fillId="0" borderId="22" xfId="156" applyNumberFormat="1" applyFont="1" applyFill="1" applyBorder="1" applyAlignment="1" applyProtection="1">
      <alignment horizontal="center" vertical="center" wrapText="1"/>
      <protection/>
    </xf>
    <xf numFmtId="172" fontId="97" fillId="0" borderId="27" xfId="155" applyNumberFormat="1" applyFont="1" applyFill="1" applyBorder="1" applyAlignment="1">
      <alignment horizontal="center" vertical="center" wrapText="1"/>
      <protection/>
    </xf>
    <xf numFmtId="3" fontId="96" fillId="0" borderId="22" xfId="156" applyNumberFormat="1" applyFont="1" applyFill="1" applyBorder="1" applyAlignment="1" applyProtection="1">
      <alignment horizontal="center" vertical="center"/>
      <protection locked="0"/>
    </xf>
    <xf numFmtId="1" fontId="28" fillId="0" borderId="0" xfId="156" applyNumberFormat="1" applyFont="1" applyFill="1" applyBorder="1" applyAlignment="1" applyProtection="1">
      <alignment horizontal="center"/>
      <protection locked="0"/>
    </xf>
    <xf numFmtId="1" fontId="28" fillId="0" borderId="0" xfId="156" applyNumberFormat="1" applyFont="1" applyFill="1" applyBorder="1" applyAlignment="1" applyProtection="1">
      <alignment/>
      <protection locked="0"/>
    </xf>
    <xf numFmtId="1" fontId="3" fillId="0" borderId="0" xfId="156" applyNumberFormat="1" applyFont="1" applyFill="1" applyBorder="1" applyAlignment="1" applyProtection="1">
      <alignment/>
      <protection locked="0"/>
    </xf>
    <xf numFmtId="1" fontId="5" fillId="0" borderId="0" xfId="156" applyNumberFormat="1" applyFont="1" applyFill="1" applyBorder="1" applyProtection="1">
      <alignment/>
      <protection locked="0"/>
    </xf>
    <xf numFmtId="1" fontId="7" fillId="0" borderId="0" xfId="156" applyNumberFormat="1" applyFont="1" applyFill="1" applyBorder="1" applyAlignment="1" applyProtection="1">
      <alignment horizontal="right"/>
      <protection locked="0"/>
    </xf>
    <xf numFmtId="0" fontId="96" fillId="0" borderId="22" xfId="0" applyFont="1" applyBorder="1" applyAlignment="1">
      <alignment horizontal="center" vertical="center"/>
    </xf>
    <xf numFmtId="0" fontId="2" fillId="0" borderId="22" xfId="155" applyFont="1" applyFill="1" applyBorder="1" applyAlignment="1">
      <alignment horizontal="center" vertical="center"/>
      <protection/>
    </xf>
    <xf numFmtId="0" fontId="2" fillId="0" borderId="22" xfId="155" applyFont="1" applyFill="1" applyBorder="1" applyAlignment="1">
      <alignment horizontal="center" vertical="center" wrapText="1"/>
      <protection/>
    </xf>
    <xf numFmtId="0" fontId="6" fillId="0" borderId="26" xfId="155" applyFont="1" applyBorder="1" applyAlignment="1">
      <alignment horizontal="left" vertical="center" wrapText="1" indent="1"/>
      <protection/>
    </xf>
    <xf numFmtId="0" fontId="6" fillId="0" borderId="24" xfId="155" applyFont="1" applyBorder="1" applyAlignment="1">
      <alignment vertical="center" wrapText="1"/>
      <protection/>
    </xf>
    <xf numFmtId="0" fontId="52" fillId="0" borderId="24" xfId="155" applyFont="1" applyBorder="1" applyAlignment="1">
      <alignment vertical="center" wrapText="1"/>
      <protection/>
    </xf>
    <xf numFmtId="173" fontId="95" fillId="0" borderId="24" xfId="155" applyNumberFormat="1" applyFont="1" applyFill="1" applyBorder="1" applyAlignment="1">
      <alignment horizontal="center" vertical="center" wrapText="1"/>
      <protection/>
    </xf>
    <xf numFmtId="0" fontId="52" fillId="0" borderId="22" xfId="155" applyFont="1" applyBorder="1" applyAlignment="1">
      <alignment vertical="center" wrapText="1"/>
      <protection/>
    </xf>
    <xf numFmtId="0" fontId="52" fillId="0" borderId="22" xfId="155" applyFont="1" applyFill="1" applyBorder="1" applyAlignment="1">
      <alignment vertical="center" wrapText="1"/>
      <protection/>
    </xf>
    <xf numFmtId="1" fontId="95" fillId="0" borderId="28" xfId="154" applyNumberFormat="1" applyFont="1" applyFill="1" applyBorder="1" applyAlignment="1">
      <alignment horizontal="center" vertical="center" wrapText="1"/>
      <protection/>
    </xf>
    <xf numFmtId="0" fontId="4" fillId="0" borderId="27" xfId="155" applyFont="1" applyBorder="1" applyAlignment="1">
      <alignment vertical="center" wrapText="1"/>
      <protection/>
    </xf>
    <xf numFmtId="0" fontId="4" fillId="0" borderId="28" xfId="155" applyFont="1" applyBorder="1" applyAlignment="1">
      <alignment vertical="center" wrapText="1"/>
      <protection/>
    </xf>
    <xf numFmtId="1" fontId="95" fillId="0" borderId="28" xfId="155" applyNumberFormat="1" applyFont="1" applyFill="1" applyBorder="1" applyAlignment="1">
      <alignment horizontal="center" vertical="center" wrapText="1"/>
      <protection/>
    </xf>
    <xf numFmtId="173" fontId="96" fillId="0" borderId="22" xfId="155" applyNumberFormat="1" applyFont="1" applyFill="1" applyBorder="1" applyAlignment="1">
      <alignment horizontal="center" vertical="center" wrapText="1"/>
      <protection/>
    </xf>
    <xf numFmtId="3" fontId="95" fillId="0" borderId="24" xfId="154" applyNumberFormat="1" applyFont="1" applyFill="1" applyBorder="1" applyAlignment="1">
      <alignment horizontal="center" vertical="center" wrapText="1"/>
      <protection/>
    </xf>
    <xf numFmtId="173" fontId="95" fillId="0" borderId="24" xfId="154" applyNumberFormat="1" applyFont="1" applyFill="1" applyBorder="1" applyAlignment="1">
      <alignment horizontal="center" vertical="center" wrapText="1"/>
      <protection/>
    </xf>
    <xf numFmtId="1" fontId="95" fillId="0" borderId="24" xfId="154" applyNumberFormat="1" applyFont="1" applyFill="1" applyBorder="1" applyAlignment="1">
      <alignment horizontal="center" vertical="center" wrapText="1"/>
      <protection/>
    </xf>
    <xf numFmtId="1" fontId="96" fillId="0" borderId="24" xfId="155" applyNumberFormat="1" applyFont="1" applyFill="1" applyBorder="1" applyAlignment="1">
      <alignment horizontal="center" vertical="center" wrapText="1"/>
      <protection/>
    </xf>
    <xf numFmtId="0" fontId="98" fillId="0" borderId="0" xfId="0" applyFont="1" applyAlignment="1">
      <alignment/>
    </xf>
    <xf numFmtId="0" fontId="94" fillId="0" borderId="23" xfId="0" applyFont="1" applyBorder="1" applyAlignment="1">
      <alignment horizontal="left" vertical="center" indent="1"/>
    </xf>
    <xf numFmtId="0" fontId="94" fillId="0" borderId="31" xfId="0" applyFont="1" applyBorder="1" applyAlignment="1">
      <alignment horizontal="left" vertical="center" indent="1"/>
    </xf>
    <xf numFmtId="0" fontId="94" fillId="0" borderId="24" xfId="0" applyFont="1" applyBorder="1" applyAlignment="1">
      <alignment horizontal="left" vertical="center" indent="1"/>
    </xf>
    <xf numFmtId="0" fontId="94" fillId="0" borderId="32" xfId="0" applyFont="1" applyBorder="1" applyAlignment="1">
      <alignment horizontal="left" vertical="center" indent="1"/>
    </xf>
    <xf numFmtId="0" fontId="94" fillId="0" borderId="33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3" fontId="4" fillId="0" borderId="23" xfId="155" applyNumberFormat="1" applyFont="1" applyFill="1" applyBorder="1" applyAlignment="1">
      <alignment horizontal="center" vertical="center" wrapText="1"/>
      <protection/>
    </xf>
    <xf numFmtId="3" fontId="11" fillId="0" borderId="24" xfId="155" applyNumberFormat="1" applyFont="1" applyFill="1" applyBorder="1" applyAlignment="1">
      <alignment horizontal="center" vertical="center" wrapText="1"/>
      <protection/>
    </xf>
    <xf numFmtId="3" fontId="4" fillId="0" borderId="27" xfId="155" applyNumberFormat="1" applyFont="1" applyFill="1" applyBorder="1" applyAlignment="1">
      <alignment horizontal="center" vertical="center" wrapText="1"/>
      <protection/>
    </xf>
    <xf numFmtId="172" fontId="4" fillId="0" borderId="22" xfId="155" applyNumberFormat="1" applyFont="1" applyFill="1" applyBorder="1" applyAlignment="1">
      <alignment horizontal="center" vertical="center" wrapText="1"/>
      <protection/>
    </xf>
    <xf numFmtId="1" fontId="4" fillId="0" borderId="23" xfId="155" applyNumberFormat="1" applyFont="1" applyFill="1" applyBorder="1" applyAlignment="1">
      <alignment horizontal="center" vertical="center" wrapText="1"/>
      <protection/>
    </xf>
    <xf numFmtId="1" fontId="4" fillId="0" borderId="26" xfId="155" applyNumberFormat="1" applyFont="1" applyFill="1" applyBorder="1" applyAlignment="1">
      <alignment horizontal="center" vertical="center" wrapText="1"/>
      <protection/>
    </xf>
    <xf numFmtId="1" fontId="4" fillId="0" borderId="24" xfId="155" applyNumberFormat="1" applyFont="1" applyFill="1" applyBorder="1" applyAlignment="1">
      <alignment horizontal="center" vertical="center" wrapText="1"/>
      <protection/>
    </xf>
    <xf numFmtId="1" fontId="4" fillId="0" borderId="22" xfId="155" applyNumberFormat="1" applyFont="1" applyFill="1" applyBorder="1" applyAlignment="1">
      <alignment horizontal="center" vertical="center" wrapText="1"/>
      <protection/>
    </xf>
    <xf numFmtId="1" fontId="4" fillId="0" borderId="22" xfId="153" applyNumberFormat="1" applyFont="1" applyFill="1" applyBorder="1" applyAlignment="1">
      <alignment horizontal="center" vertical="center" wrapText="1"/>
      <protection/>
    </xf>
    <xf numFmtId="3" fontId="11" fillId="0" borderId="22" xfId="139" applyNumberFormat="1" applyFont="1" applyBorder="1" applyAlignment="1">
      <alignment horizontal="center" vertical="center" wrapText="1"/>
      <protection/>
    </xf>
    <xf numFmtId="3" fontId="11" fillId="0" borderId="22" xfId="139" applyNumberFormat="1" applyFont="1" applyBorder="1" applyAlignment="1">
      <alignment horizontal="center" vertical="center"/>
      <protection/>
    </xf>
    <xf numFmtId="0" fontId="4" fillId="0" borderId="22" xfId="155" applyFont="1" applyFill="1" applyBorder="1" applyAlignment="1">
      <alignment horizontal="center" vertical="center" wrapText="1"/>
      <protection/>
    </xf>
    <xf numFmtId="0" fontId="60" fillId="0" borderId="0" xfId="151" applyFont="1">
      <alignment/>
      <protection/>
    </xf>
    <xf numFmtId="0" fontId="62" fillId="0" borderId="0" xfId="159" applyFont="1" applyFill="1" applyBorder="1" applyAlignment="1">
      <alignment horizontal="center" wrapText="1"/>
      <protection/>
    </xf>
    <xf numFmtId="0" fontId="23" fillId="0" borderId="22" xfId="151" applyFont="1" applyBorder="1" applyAlignment="1">
      <alignment horizontal="center" vertical="center" wrapText="1"/>
      <protection/>
    </xf>
    <xf numFmtId="0" fontId="4" fillId="0" borderId="22" xfId="160" applyFont="1" applyBorder="1" applyAlignment="1">
      <alignment horizontal="center" vertical="center" wrapText="1"/>
      <protection/>
    </xf>
    <xf numFmtId="0" fontId="23" fillId="0" borderId="0" xfId="151" applyFont="1">
      <alignment/>
      <protection/>
    </xf>
    <xf numFmtId="0" fontId="5" fillId="0" borderId="22" xfId="161" applyFont="1" applyBorder="1" applyAlignment="1">
      <alignment horizontal="left" vertical="center" wrapText="1"/>
      <protection/>
    </xf>
    <xf numFmtId="172" fontId="99" fillId="0" borderId="22" xfId="151" applyNumberFormat="1" applyFont="1" applyFill="1" applyBorder="1" applyAlignment="1">
      <alignment horizontal="center" vertical="center"/>
      <protection/>
    </xf>
    <xf numFmtId="172" fontId="99" fillId="0" borderId="22" xfId="151" applyNumberFormat="1" applyFont="1" applyBorder="1" applyAlignment="1">
      <alignment horizontal="center" vertical="center"/>
      <protection/>
    </xf>
    <xf numFmtId="0" fontId="31" fillId="0" borderId="22" xfId="161" applyFont="1" applyBorder="1" applyAlignment="1">
      <alignment vertical="center" wrapText="1"/>
      <protection/>
    </xf>
    <xf numFmtId="172" fontId="100" fillId="0" borderId="22" xfId="151" applyNumberFormat="1" applyFont="1" applyFill="1" applyBorder="1" applyAlignment="1">
      <alignment horizontal="center" vertical="center"/>
      <protection/>
    </xf>
    <xf numFmtId="172" fontId="100" fillId="0" borderId="22" xfId="151" applyNumberFormat="1" applyFont="1" applyBorder="1" applyAlignment="1">
      <alignment horizontal="center" vertical="center"/>
      <protection/>
    </xf>
    <xf numFmtId="0" fontId="5" fillId="0" borderId="22" xfId="151" applyFont="1" applyFill="1" applyBorder="1" applyAlignment="1">
      <alignment horizontal="left" vertical="center" wrapText="1"/>
      <protection/>
    </xf>
    <xf numFmtId="0" fontId="31" fillId="0" borderId="22" xfId="151" applyFont="1" applyFill="1" applyBorder="1" applyAlignment="1">
      <alignment horizontal="left" vertical="center" wrapText="1"/>
      <protection/>
    </xf>
    <xf numFmtId="0" fontId="20" fillId="0" borderId="0" xfId="151" applyFont="1" applyBorder="1" applyAlignment="1">
      <alignment horizontal="left" vertical="top" wrapText="1"/>
      <protection/>
    </xf>
    <xf numFmtId="0" fontId="60" fillId="0" borderId="0" xfId="151" applyFont="1" applyFill="1">
      <alignment/>
      <protection/>
    </xf>
    <xf numFmtId="0" fontId="20" fillId="0" borderId="0" xfId="151" applyFont="1">
      <alignment/>
      <protection/>
    </xf>
    <xf numFmtId="0" fontId="20" fillId="0" borderId="0" xfId="151" applyFont="1" applyBorder="1">
      <alignment/>
      <protection/>
    </xf>
    <xf numFmtId="0" fontId="60" fillId="0" borderId="0" xfId="151" applyFont="1">
      <alignment/>
      <protection/>
    </xf>
    <xf numFmtId="0" fontId="60" fillId="0" borderId="0" xfId="151" applyFont="1" applyBorder="1">
      <alignment/>
      <protection/>
    </xf>
    <xf numFmtId="0" fontId="11" fillId="0" borderId="22" xfId="139" applyFont="1" applyBorder="1" applyAlignment="1">
      <alignment horizontal="center" vertical="center" wrapText="1"/>
      <protection/>
    </xf>
    <xf numFmtId="0" fontId="11" fillId="0" borderId="22" xfId="139" applyFont="1" applyBorder="1" applyAlignment="1">
      <alignment horizontal="center" vertical="center"/>
      <protection/>
    </xf>
    <xf numFmtId="0" fontId="4" fillId="0" borderId="22" xfId="154" applyFont="1" applyFill="1" applyBorder="1" applyAlignment="1">
      <alignment horizontal="center" vertical="center" wrapText="1"/>
      <protection/>
    </xf>
    <xf numFmtId="0" fontId="101" fillId="0" borderId="0" xfId="0" applyFont="1" applyAlignment="1">
      <alignment horizontal="center" vertical="center"/>
    </xf>
    <xf numFmtId="0" fontId="56" fillId="0" borderId="0" xfId="159" applyFont="1" applyFill="1" applyBorder="1" applyAlignment="1">
      <alignment horizontal="center" vertical="top" wrapText="1"/>
      <protection/>
    </xf>
    <xf numFmtId="0" fontId="55" fillId="0" borderId="27" xfId="151" applyFont="1" applyFill="1" applyBorder="1" applyAlignment="1">
      <alignment horizontal="left" vertical="center" wrapText="1" indent="1"/>
      <protection/>
    </xf>
    <xf numFmtId="0" fontId="55" fillId="0" borderId="30" xfId="151" applyFont="1" applyFill="1" applyBorder="1" applyAlignment="1">
      <alignment horizontal="left" vertical="center" wrapText="1" indent="1"/>
      <protection/>
    </xf>
    <xf numFmtId="0" fontId="55" fillId="0" borderId="24" xfId="151" applyFont="1" applyFill="1" applyBorder="1" applyAlignment="1">
      <alignment horizontal="left" vertical="center" wrapText="1" indent="1"/>
      <protection/>
    </xf>
    <xf numFmtId="0" fontId="59" fillId="0" borderId="27" xfId="151" applyFont="1" applyFill="1" applyBorder="1" applyAlignment="1">
      <alignment horizontal="left" vertical="center" wrapText="1" indent="1"/>
      <protection/>
    </xf>
    <xf numFmtId="0" fontId="59" fillId="0" borderId="30" xfId="151" applyFont="1" applyFill="1" applyBorder="1" applyAlignment="1">
      <alignment horizontal="left" vertical="center" wrapText="1" indent="1"/>
      <protection/>
    </xf>
    <xf numFmtId="0" fontId="59" fillId="0" borderId="32" xfId="151" applyFont="1" applyFill="1" applyBorder="1" applyAlignment="1">
      <alignment horizontal="left" vertical="center" wrapText="1" indent="1"/>
      <protection/>
    </xf>
    <xf numFmtId="0" fontId="55" fillId="0" borderId="34" xfId="151" applyFont="1" applyFill="1" applyBorder="1" applyAlignment="1">
      <alignment horizontal="left" vertical="center" wrapText="1" indent="1"/>
      <protection/>
    </xf>
    <xf numFmtId="0" fontId="59" fillId="0" borderId="24" xfId="151" applyFont="1" applyFill="1" applyBorder="1" applyAlignment="1">
      <alignment horizontal="left" vertical="center" wrapText="1" indent="1"/>
      <protection/>
    </xf>
    <xf numFmtId="0" fontId="21" fillId="0" borderId="0" xfId="151" applyFont="1" applyAlignment="1">
      <alignment horizontal="center" vertical="center" wrapText="1"/>
      <protection/>
    </xf>
    <xf numFmtId="0" fontId="61" fillId="0" borderId="0" xfId="159" applyFont="1" applyFill="1" applyBorder="1" applyAlignment="1">
      <alignment horizontal="center" vertical="center" wrapText="1"/>
      <protection/>
    </xf>
    <xf numFmtId="0" fontId="28" fillId="0" borderId="0" xfId="158" applyFont="1" applyFill="1" applyAlignment="1">
      <alignment horizontal="center" vertical="top" wrapText="1"/>
      <protection/>
    </xf>
    <xf numFmtId="0" fontId="28" fillId="0" borderId="22" xfId="158" applyFont="1" applyFill="1" applyBorder="1" applyAlignment="1">
      <alignment horizontal="center" vertical="top" wrapText="1"/>
      <protection/>
    </xf>
    <xf numFmtId="49" fontId="29" fillId="0" borderId="22" xfId="158" applyNumberFormat="1" applyFont="1" applyBorder="1" applyAlignment="1">
      <alignment horizontal="center" vertical="center" wrapText="1"/>
      <protection/>
    </xf>
    <xf numFmtId="0" fontId="29" fillId="0" borderId="22" xfId="158" applyFont="1" applyBorder="1" applyAlignment="1">
      <alignment horizontal="center" vertical="center" wrapText="1"/>
      <protection/>
    </xf>
    <xf numFmtId="0" fontId="17" fillId="0" borderId="0" xfId="162" applyFont="1" applyFill="1" applyAlignment="1">
      <alignment horizontal="center" wrapText="1"/>
      <protection/>
    </xf>
    <xf numFmtId="0" fontId="19" fillId="0" borderId="0" xfId="162" applyFont="1" applyFill="1" applyAlignment="1">
      <alignment horizontal="center"/>
      <protection/>
    </xf>
    <xf numFmtId="0" fontId="20" fillId="0" borderId="22" xfId="162" applyFont="1" applyFill="1" applyBorder="1" applyAlignment="1">
      <alignment horizontal="center"/>
      <protection/>
    </xf>
    <xf numFmtId="49" fontId="54" fillId="0" borderId="22" xfId="158" applyNumberFormat="1" applyFont="1" applyBorder="1" applyAlignment="1">
      <alignment horizontal="center" vertical="center" wrapText="1"/>
      <protection/>
    </xf>
    <xf numFmtId="14" fontId="21" fillId="0" borderId="22" xfId="140" applyNumberFormat="1" applyFont="1" applyBorder="1" applyAlignment="1">
      <alignment horizontal="center" vertical="center" wrapText="1"/>
      <protection/>
    </xf>
    <xf numFmtId="0" fontId="24" fillId="0" borderId="0" xfId="162" applyFont="1" applyFill="1" applyAlignment="1">
      <alignment horizontal="center" wrapText="1"/>
      <protection/>
    </xf>
    <xf numFmtId="0" fontId="19" fillId="0" borderId="0" xfId="162" applyFont="1" applyFill="1" applyAlignment="1">
      <alignment horizontal="center" wrapText="1"/>
      <protection/>
    </xf>
    <xf numFmtId="0" fontId="17" fillId="0" borderId="22" xfId="162" applyFont="1" applyFill="1" applyBorder="1" applyAlignment="1">
      <alignment horizontal="center" vertical="center" wrapText="1"/>
      <protection/>
    </xf>
    <xf numFmtId="0" fontId="30" fillId="0" borderId="0" xfId="155" applyFont="1" applyFill="1" applyBorder="1" applyAlignment="1">
      <alignment horizontal="center" vertical="center" wrapText="1"/>
      <protection/>
    </xf>
    <xf numFmtId="0" fontId="4" fillId="0" borderId="22" xfId="155" applyFont="1" applyFill="1" applyBorder="1" applyAlignment="1">
      <alignment horizontal="center" vertical="center" wrapText="1"/>
      <protection/>
    </xf>
    <xf numFmtId="0" fontId="13" fillId="0" borderId="22" xfId="155" applyFont="1" applyFill="1" applyBorder="1" applyAlignment="1">
      <alignment horizontal="center" vertical="center" wrapText="1"/>
      <protection/>
    </xf>
    <xf numFmtId="0" fontId="2" fillId="0" borderId="22" xfId="155" applyFont="1" applyFill="1" applyBorder="1" applyAlignment="1">
      <alignment horizontal="center" vertical="center"/>
      <protection/>
    </xf>
    <xf numFmtId="49" fontId="4" fillId="0" borderId="25" xfId="155" applyNumberFormat="1" applyFont="1" applyFill="1" applyBorder="1" applyAlignment="1">
      <alignment horizontal="center" vertical="center"/>
      <protection/>
    </xf>
    <xf numFmtId="49" fontId="4" fillId="0" borderId="35" xfId="155" applyNumberFormat="1" applyFont="1" applyFill="1" applyBorder="1" applyAlignment="1">
      <alignment horizontal="center" vertical="center"/>
      <protection/>
    </xf>
    <xf numFmtId="0" fontId="55" fillId="0" borderId="36" xfId="155" applyFont="1" applyBorder="1" applyAlignment="1">
      <alignment horizontal="center" vertical="center" wrapText="1"/>
      <protection/>
    </xf>
    <xf numFmtId="0" fontId="4" fillId="0" borderId="27" xfId="155" applyFont="1" applyFill="1" applyBorder="1" applyAlignment="1">
      <alignment horizontal="center" vertical="center" wrapText="1"/>
      <protection/>
    </xf>
    <xf numFmtId="0" fontId="4" fillId="0" borderId="24" xfId="155" applyFont="1" applyFill="1" applyBorder="1" applyAlignment="1">
      <alignment horizontal="center" vertical="center" wrapText="1"/>
      <protection/>
    </xf>
    <xf numFmtId="0" fontId="18" fillId="0" borderId="22" xfId="162" applyFont="1" applyFill="1" applyBorder="1" applyAlignment="1">
      <alignment horizontal="center" vertical="center" wrapText="1"/>
      <protection/>
    </xf>
    <xf numFmtId="0" fontId="2" fillId="0" borderId="25" xfId="155" applyFont="1" applyFill="1" applyBorder="1" applyAlignment="1">
      <alignment horizontal="center" vertical="center"/>
      <protection/>
    </xf>
    <xf numFmtId="0" fontId="2" fillId="0" borderId="35" xfId="155" applyFont="1" applyFill="1" applyBorder="1" applyAlignment="1">
      <alignment horizontal="center" vertical="center"/>
      <protection/>
    </xf>
    <xf numFmtId="0" fontId="4" fillId="0" borderId="25" xfId="155" applyFont="1" applyFill="1" applyBorder="1" applyAlignment="1">
      <alignment horizontal="center" vertical="center"/>
      <protection/>
    </xf>
    <xf numFmtId="0" fontId="4" fillId="0" borderId="35" xfId="155" applyFont="1" applyFill="1" applyBorder="1" applyAlignment="1">
      <alignment horizontal="center" vertical="center"/>
      <protection/>
    </xf>
    <xf numFmtId="1" fontId="12" fillId="0" borderId="22" xfId="156" applyNumberFormat="1" applyFont="1" applyFill="1" applyBorder="1" applyAlignment="1" applyProtection="1">
      <alignment horizontal="center" vertical="center" wrapText="1"/>
      <protection/>
    </xf>
    <xf numFmtId="1" fontId="11" fillId="0" borderId="22" xfId="156" applyNumberFormat="1" applyFont="1" applyFill="1" applyBorder="1" applyAlignment="1" applyProtection="1">
      <alignment horizontal="center" vertical="center" wrapText="1"/>
      <protection/>
    </xf>
    <xf numFmtId="1" fontId="11" fillId="0" borderId="22" xfId="156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156" applyNumberFormat="1" applyFont="1" applyFill="1" applyBorder="1" applyAlignment="1" applyProtection="1">
      <alignment horizontal="center"/>
      <protection/>
    </xf>
    <xf numFmtId="1" fontId="53" fillId="0" borderId="22" xfId="156" applyNumberFormat="1" applyFont="1" applyFill="1" applyBorder="1" applyAlignment="1" applyProtection="1">
      <alignment horizontal="center" vertical="center" wrapText="1"/>
      <protection/>
    </xf>
    <xf numFmtId="1" fontId="28" fillId="0" borderId="0" xfId="156" applyNumberFormat="1" applyFont="1" applyFill="1" applyAlignment="1" applyProtection="1">
      <alignment horizontal="center"/>
      <protection locked="0"/>
    </xf>
    <xf numFmtId="1" fontId="28" fillId="0" borderId="0" xfId="156" applyNumberFormat="1" applyFont="1" applyFill="1" applyBorder="1" applyAlignment="1" applyProtection="1">
      <alignment horizontal="center"/>
      <protection locked="0"/>
    </xf>
    <xf numFmtId="1" fontId="6" fillId="0" borderId="22" xfId="156" applyNumberFormat="1" applyFont="1" applyFill="1" applyBorder="1" applyAlignment="1" applyProtection="1">
      <alignment horizontal="center" vertical="center"/>
      <protection locked="0"/>
    </xf>
  </cellXfs>
  <cellStyles count="15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- Акцент1 2" xfId="51"/>
    <cellStyle name="40% - Акцент2 2" xfId="52"/>
    <cellStyle name="40% - Акцент3 2" xfId="53"/>
    <cellStyle name="40% - Акцент4 2" xfId="54"/>
    <cellStyle name="40% - Акцент5 2" xfId="55"/>
    <cellStyle name="40% - Акцент6 2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Accent1" xfId="87"/>
    <cellStyle name="Accent1 2" xfId="88"/>
    <cellStyle name="Accent2" xfId="89"/>
    <cellStyle name="Accent3" xfId="90"/>
    <cellStyle name="Accent3 2" xfId="91"/>
    <cellStyle name="Accent4" xfId="92"/>
    <cellStyle name="Accent4 2" xfId="93"/>
    <cellStyle name="Accent5" xfId="94"/>
    <cellStyle name="Accent5 2" xfId="95"/>
    <cellStyle name="Accent6" xfId="96"/>
    <cellStyle name="Accent6 2" xfId="97"/>
    <cellStyle name="Bad" xfId="98"/>
    <cellStyle name="Bad 2" xfId="99"/>
    <cellStyle name="Calculation" xfId="100"/>
    <cellStyle name="Calculation 2" xfId="101"/>
    <cellStyle name="Check Cell" xfId="102"/>
    <cellStyle name="Explanatory Text" xfId="103"/>
    <cellStyle name="Good" xfId="104"/>
    <cellStyle name="Good 2" xfId="105"/>
    <cellStyle name="Heading 1" xfId="106"/>
    <cellStyle name="Heading 1 2" xfId="107"/>
    <cellStyle name="Heading 2" xfId="108"/>
    <cellStyle name="Heading 2 2" xfId="109"/>
    <cellStyle name="Heading 3" xfId="110"/>
    <cellStyle name="Heading 3 2" xfId="111"/>
    <cellStyle name="Heading 4" xfId="112"/>
    <cellStyle name="Heading 4 2" xfId="113"/>
    <cellStyle name="Input" xfId="114"/>
    <cellStyle name="Input 2" xfId="115"/>
    <cellStyle name="Linked Cell" xfId="116"/>
    <cellStyle name="Linked Cell 2" xfId="117"/>
    <cellStyle name="Neutral" xfId="118"/>
    <cellStyle name="Neutral 2" xfId="119"/>
    <cellStyle name="Note" xfId="120"/>
    <cellStyle name="Note 2" xfId="121"/>
    <cellStyle name="Output" xfId="122"/>
    <cellStyle name="Output 2" xfId="123"/>
    <cellStyle name="Акцентування1" xfId="124"/>
    <cellStyle name="Акцентування2" xfId="125"/>
    <cellStyle name="Акцентування3" xfId="126"/>
    <cellStyle name="Акцентування4" xfId="127"/>
    <cellStyle name="Акцентування5" xfId="128"/>
    <cellStyle name="Акцентування6" xfId="129"/>
    <cellStyle name="Ввід" xfId="130"/>
    <cellStyle name="Percent" xfId="131"/>
    <cellStyle name="Currency" xfId="132"/>
    <cellStyle name="Currency [0]" xfId="133"/>
    <cellStyle name="Добре" xfId="134"/>
    <cellStyle name="Заголовок 1" xfId="135"/>
    <cellStyle name="Заголовок 2" xfId="136"/>
    <cellStyle name="Заголовок 3" xfId="137"/>
    <cellStyle name="Заголовок 4" xfId="138"/>
    <cellStyle name="Звичайний 2" xfId="139"/>
    <cellStyle name="Звичайний 2 3" xfId="140"/>
    <cellStyle name="Звичайний 3 2 3" xfId="141"/>
    <cellStyle name="Звичайний 4" xfId="142"/>
    <cellStyle name="Зв'язана клітинка" xfId="143"/>
    <cellStyle name="Контрольна клітинка" xfId="144"/>
    <cellStyle name="Назва" xfId="145"/>
    <cellStyle name="Обчислення" xfId="146"/>
    <cellStyle name="Обычный 2" xfId="147"/>
    <cellStyle name="Обычный 2 2" xfId="148"/>
    <cellStyle name="Обычный 2 3" xfId="149"/>
    <cellStyle name="Обычный 3" xfId="150"/>
    <cellStyle name="Обычный 4" xfId="151"/>
    <cellStyle name="Обычный 5" xfId="152"/>
    <cellStyle name="Обычный 5 2" xfId="153"/>
    <cellStyle name="Обычный 5 3" xfId="154"/>
    <cellStyle name="Обычный 6 3" xfId="155"/>
    <cellStyle name="Обычный_06" xfId="156"/>
    <cellStyle name="Обычный_09_Професійний склад" xfId="157"/>
    <cellStyle name="Обычный_27.08.2013" xfId="158"/>
    <cellStyle name="Обычный_TБЛ-12~1" xfId="159"/>
    <cellStyle name="Обычный_Иванова_1.03.05" xfId="160"/>
    <cellStyle name="Обычный_Иванова_1.03.05 2" xfId="161"/>
    <cellStyle name="Обычный_Форма7Н" xfId="162"/>
    <cellStyle name="Підсумок" xfId="163"/>
    <cellStyle name="Поганий" xfId="164"/>
    <cellStyle name="Примітка" xfId="165"/>
    <cellStyle name="Результат" xfId="166"/>
    <cellStyle name="Середній" xfId="167"/>
    <cellStyle name="Текст попередження" xfId="168"/>
    <cellStyle name="Текст пояснення" xfId="169"/>
    <cellStyle name="Comma" xfId="170"/>
    <cellStyle name="Comma [0]" xfId="1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view="pageBreakPreview" zoomScaleSheetLayoutView="100" zoomScalePageLayoutView="0" workbookViewId="0" topLeftCell="A1">
      <selection activeCell="A20" sqref="A20"/>
    </sheetView>
  </sheetViews>
  <sheetFormatPr defaultColWidth="9.140625" defaultRowHeight="15"/>
  <cols>
    <col min="1" max="2" width="55.7109375" style="0" customWidth="1"/>
  </cols>
  <sheetData>
    <row r="2" spans="1:2" ht="22.5">
      <c r="A2" s="218" t="s">
        <v>138</v>
      </c>
      <c r="B2" s="218"/>
    </row>
    <row r="3" spans="1:2" ht="22.5">
      <c r="A3" s="218" t="s">
        <v>143</v>
      </c>
      <c r="B3" s="218"/>
    </row>
    <row r="4" spans="1:2" ht="20.25" customHeight="1">
      <c r="A4" s="219" t="s">
        <v>139</v>
      </c>
      <c r="B4" s="219"/>
    </row>
    <row r="5" spans="1:2" ht="15">
      <c r="A5" s="177"/>
      <c r="B5" s="177"/>
    </row>
    <row r="6" spans="1:2" ht="30.75" customHeight="1">
      <c r="A6" s="220" t="s">
        <v>140</v>
      </c>
      <c r="B6" s="178" t="s">
        <v>144</v>
      </c>
    </row>
    <row r="7" spans="1:5" ht="30.75" customHeight="1">
      <c r="A7" s="221"/>
      <c r="B7" s="179" t="s">
        <v>145</v>
      </c>
      <c r="E7" s="183"/>
    </row>
    <row r="8" spans="1:2" ht="30.75" customHeight="1">
      <c r="A8" s="222"/>
      <c r="B8" s="180" t="s">
        <v>146</v>
      </c>
    </row>
    <row r="9" spans="1:2" ht="30.75" customHeight="1">
      <c r="A9" s="223" t="s">
        <v>141</v>
      </c>
      <c r="B9" s="178" t="s">
        <v>147</v>
      </c>
    </row>
    <row r="10" spans="1:2" ht="30.75" customHeight="1">
      <c r="A10" s="224"/>
      <c r="B10" s="179" t="s">
        <v>148</v>
      </c>
    </row>
    <row r="11" spans="1:2" ht="30.75" customHeight="1" thickBot="1">
      <c r="A11" s="225"/>
      <c r="B11" s="181" t="s">
        <v>149</v>
      </c>
    </row>
    <row r="12" spans="1:2" ht="30.75" customHeight="1" thickTop="1">
      <c r="A12" s="226" t="s">
        <v>142</v>
      </c>
      <c r="B12" s="182" t="s">
        <v>150</v>
      </c>
    </row>
    <row r="13" spans="1:2" ht="30.75" customHeight="1">
      <c r="A13" s="221"/>
      <c r="B13" s="179" t="s">
        <v>151</v>
      </c>
    </row>
    <row r="14" spans="1:2" ht="30.75" customHeight="1">
      <c r="A14" s="222"/>
      <c r="B14" s="180" t="s">
        <v>152</v>
      </c>
    </row>
    <row r="15" spans="1:2" ht="30.75" customHeight="1">
      <c r="A15" s="223" t="s">
        <v>46</v>
      </c>
      <c r="B15" s="178" t="s">
        <v>153</v>
      </c>
    </row>
    <row r="16" spans="1:2" ht="30.75" customHeight="1">
      <c r="A16" s="224"/>
      <c r="B16" s="179" t="s">
        <v>154</v>
      </c>
    </row>
    <row r="17" spans="1:2" ht="30.75" customHeight="1">
      <c r="A17" s="227"/>
      <c r="B17" s="180" t="s">
        <v>155</v>
      </c>
    </row>
  </sheetData>
  <sheetProtection/>
  <mergeCells count="7">
    <mergeCell ref="A2:B2"/>
    <mergeCell ref="A4:B4"/>
    <mergeCell ref="A6:A8"/>
    <mergeCell ref="A9:A11"/>
    <mergeCell ref="A12:A14"/>
    <mergeCell ref="A15:A17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SheetLayoutView="100" zoomScalePageLayoutView="0" workbookViewId="0" topLeftCell="A1">
      <selection activeCell="A15" sqref="A15"/>
    </sheetView>
  </sheetViews>
  <sheetFormatPr defaultColWidth="10.28125" defaultRowHeight="15"/>
  <cols>
    <col min="1" max="1" width="62.28125" style="196" customWidth="1"/>
    <col min="2" max="3" width="18.7109375" style="210" customWidth="1"/>
    <col min="4" max="237" width="7.8515625" style="196" customWidth="1"/>
    <col min="238" max="238" width="39.28125" style="196" customWidth="1"/>
    <col min="239" max="16384" width="10.28125" style="196" customWidth="1"/>
  </cols>
  <sheetData>
    <row r="1" spans="1:3" ht="49.5" customHeight="1">
      <c r="A1" s="228" t="s">
        <v>165</v>
      </c>
      <c r="B1" s="228"/>
      <c r="C1" s="228"/>
    </row>
    <row r="2" spans="1:3" ht="14.25" customHeight="1">
      <c r="A2" s="229" t="s">
        <v>139</v>
      </c>
      <c r="B2" s="229"/>
      <c r="C2" s="229"/>
    </row>
    <row r="3" spans="1:3" ht="15" customHeight="1">
      <c r="A3" s="197"/>
      <c r="B3" s="197"/>
      <c r="C3" s="197"/>
    </row>
    <row r="4" spans="1:3" s="200" customFormat="1" ht="40.5" customHeight="1">
      <c r="A4" s="198"/>
      <c r="B4" s="199" t="s">
        <v>166</v>
      </c>
      <c r="C4" s="199" t="s">
        <v>167</v>
      </c>
    </row>
    <row r="5" spans="1:3" s="200" customFormat="1" ht="61.5" customHeight="1">
      <c r="A5" s="201" t="s">
        <v>168</v>
      </c>
      <c r="B5" s="202">
        <v>602.4</v>
      </c>
      <c r="C5" s="203">
        <v>612.2</v>
      </c>
    </row>
    <row r="6" spans="1:3" s="200" customFormat="1" ht="48.75" customHeight="1">
      <c r="A6" s="204" t="s">
        <v>169</v>
      </c>
      <c r="B6" s="205">
        <v>59.2</v>
      </c>
      <c r="C6" s="206">
        <v>60.3</v>
      </c>
    </row>
    <row r="7" spans="1:3" s="200" customFormat="1" ht="57" customHeight="1">
      <c r="A7" s="207" t="s">
        <v>170</v>
      </c>
      <c r="B7" s="202">
        <v>551.2</v>
      </c>
      <c r="C7" s="202">
        <v>563.4</v>
      </c>
    </row>
    <row r="8" spans="1:3" s="200" customFormat="1" ht="54.75" customHeight="1">
      <c r="A8" s="208" t="s">
        <v>141</v>
      </c>
      <c r="B8" s="205">
        <v>54.2</v>
      </c>
      <c r="C8" s="205">
        <v>55.5</v>
      </c>
    </row>
    <row r="9" spans="1:3" s="200" customFormat="1" ht="70.5" customHeight="1">
      <c r="A9" s="207" t="s">
        <v>171</v>
      </c>
      <c r="B9" s="202">
        <v>51.2</v>
      </c>
      <c r="C9" s="202">
        <v>48.8</v>
      </c>
    </row>
    <row r="10" spans="1:3" s="200" customFormat="1" ht="60.75" customHeight="1">
      <c r="A10" s="208" t="s">
        <v>46</v>
      </c>
      <c r="B10" s="205">
        <v>8.5</v>
      </c>
      <c r="C10" s="205">
        <v>8</v>
      </c>
    </row>
    <row r="11" spans="1:3" s="211" customFormat="1" ht="15">
      <c r="A11" s="209"/>
      <c r="B11" s="209"/>
      <c r="C11" s="210"/>
    </row>
    <row r="12" spans="1:3" s="213" customFormat="1" ht="12" customHeight="1">
      <c r="A12" s="212"/>
      <c r="B12" s="212"/>
      <c r="C12" s="210"/>
    </row>
    <row r="13" ht="15">
      <c r="A13" s="214"/>
    </row>
    <row r="14" ht="15">
      <c r="A14" s="214"/>
    </row>
    <row r="15" ht="15">
      <c r="A15" s="214"/>
    </row>
    <row r="16" ht="15">
      <c r="A16" s="214"/>
    </row>
    <row r="17" ht="15">
      <c r="A17" s="214"/>
    </row>
    <row r="18" ht="15">
      <c r="A18" s="214"/>
    </row>
    <row r="19" ht="15">
      <c r="A19" s="214"/>
    </row>
    <row r="20" ht="15">
      <c r="A20" s="214"/>
    </row>
    <row r="21" ht="15">
      <c r="A21" s="214"/>
    </row>
    <row r="22" ht="15">
      <c r="A22" s="214"/>
    </row>
  </sheetData>
  <sheetProtection/>
  <mergeCells count="2">
    <mergeCell ref="A1:C1"/>
    <mergeCell ref="A2:C2"/>
  </mergeCells>
  <printOptions horizontalCentered="1"/>
  <pageMargins left="0.2362204724409449" right="0.15748031496062992" top="0.6692913385826772" bottom="0.3937007874015748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3"/>
  <sheetViews>
    <sheetView view="pageBreakPreview" zoomScaleNormal="85" zoomScaleSheetLayoutView="100" zoomScalePageLayoutView="0" workbookViewId="0" topLeftCell="B1">
      <selection activeCell="N13" sqref="N13"/>
    </sheetView>
  </sheetViews>
  <sheetFormatPr defaultColWidth="9.140625" defaultRowHeight="15"/>
  <cols>
    <col min="1" max="1" width="1.28515625" style="56" hidden="1" customWidth="1"/>
    <col min="2" max="2" width="24.140625" style="56" customWidth="1"/>
    <col min="3" max="4" width="16.7109375" style="56" customWidth="1"/>
    <col min="5" max="6" width="16.28125" style="56" customWidth="1"/>
    <col min="7" max="7" width="9.140625" style="56" customWidth="1"/>
    <col min="8" max="10" width="0" style="56" hidden="1" customWidth="1"/>
    <col min="11" max="16384" width="9.140625" style="56" customWidth="1"/>
  </cols>
  <sheetData>
    <row r="1" spans="1:6" s="37" customFormat="1" ht="51" customHeight="1">
      <c r="A1" s="230" t="s">
        <v>42</v>
      </c>
      <c r="B1" s="230"/>
      <c r="C1" s="230"/>
      <c r="D1" s="230"/>
      <c r="E1" s="230"/>
      <c r="F1" s="230"/>
    </row>
    <row r="2" spans="1:6" s="37" customFormat="1" ht="16.5" customHeight="1">
      <c r="A2" s="38"/>
      <c r="B2" s="38"/>
      <c r="C2" s="38"/>
      <c r="D2" s="38"/>
      <c r="E2" s="38"/>
      <c r="F2" s="39" t="s">
        <v>43</v>
      </c>
    </row>
    <row r="3" spans="1:6" s="37" customFormat="1" ht="24.75" customHeight="1">
      <c r="A3" s="38"/>
      <c r="B3" s="231"/>
      <c r="C3" s="232" t="s">
        <v>156</v>
      </c>
      <c r="D3" s="232" t="s">
        <v>157</v>
      </c>
      <c r="E3" s="233" t="s">
        <v>44</v>
      </c>
      <c r="F3" s="233"/>
    </row>
    <row r="4" spans="1:6" s="37" customFormat="1" ht="42" customHeight="1">
      <c r="A4" s="40"/>
      <c r="B4" s="231"/>
      <c r="C4" s="232"/>
      <c r="D4" s="232"/>
      <c r="E4" s="41" t="s">
        <v>2</v>
      </c>
      <c r="F4" s="42" t="s">
        <v>45</v>
      </c>
    </row>
    <row r="5" spans="2:6" s="43" customFormat="1" ht="19.5" customHeight="1">
      <c r="B5" s="44" t="s">
        <v>10</v>
      </c>
      <c r="C5" s="45">
        <v>1</v>
      </c>
      <c r="D5" s="46">
        <v>2</v>
      </c>
      <c r="E5" s="45">
        <v>3</v>
      </c>
      <c r="F5" s="46">
        <v>4</v>
      </c>
    </row>
    <row r="6" spans="2:10" s="47" customFormat="1" ht="27.75" customHeight="1">
      <c r="B6" s="62" t="s">
        <v>47</v>
      </c>
      <c r="C6" s="48">
        <f>SUM(C7:C23)</f>
        <v>7998</v>
      </c>
      <c r="D6" s="48">
        <f>SUM(D7:D23)</f>
        <v>4360</v>
      </c>
      <c r="E6" s="49">
        <f>ROUND(D6/C6*100,1)</f>
        <v>54.5</v>
      </c>
      <c r="F6" s="48">
        <f aca="true" t="shared" si="0" ref="F6:F23">D6-C6</f>
        <v>-3638</v>
      </c>
      <c r="I6" s="50"/>
      <c r="J6" s="50"/>
    </row>
    <row r="7" spans="2:10" s="51" customFormat="1" ht="23.25" customHeight="1">
      <c r="B7" s="63" t="s">
        <v>48</v>
      </c>
      <c r="C7" s="131">
        <v>5</v>
      </c>
      <c r="D7" s="131">
        <v>0</v>
      </c>
      <c r="E7" s="113">
        <f aca="true" t="shared" si="1" ref="E7:E23">ROUND(D7/C7*100,1)</f>
        <v>0</v>
      </c>
      <c r="F7" s="52">
        <f t="shared" si="0"/>
        <v>-5</v>
      </c>
      <c r="H7" s="53">
        <f>ROUND(D7/$D$6*100,1)</f>
        <v>0</v>
      </c>
      <c r="I7" s="54">
        <f>ROUND(C7/1000,1)</f>
        <v>0</v>
      </c>
      <c r="J7" s="54">
        <f>ROUND(D7/1000,1)</f>
        <v>0</v>
      </c>
    </row>
    <row r="8" spans="2:10" s="51" customFormat="1" ht="23.25" customHeight="1">
      <c r="B8" s="63" t="s">
        <v>49</v>
      </c>
      <c r="C8" s="132">
        <v>2971</v>
      </c>
      <c r="D8" s="132">
        <v>1392</v>
      </c>
      <c r="E8" s="113">
        <f t="shared" si="1"/>
        <v>46.9</v>
      </c>
      <c r="F8" s="52">
        <f t="shared" si="0"/>
        <v>-1579</v>
      </c>
      <c r="H8" s="53">
        <f aca="true" t="shared" si="2" ref="H8:H23">ROUND(D8/$D$6*100,1)</f>
        <v>31.9</v>
      </c>
      <c r="I8" s="54">
        <f aca="true" t="shared" si="3" ref="I8:J23">ROUND(C8/1000,1)</f>
        <v>3</v>
      </c>
      <c r="J8" s="54">
        <f t="shared" si="3"/>
        <v>1.4</v>
      </c>
    </row>
    <row r="9" spans="2:10" s="51" customFormat="1" ht="23.25" customHeight="1">
      <c r="B9" s="63" t="s">
        <v>68</v>
      </c>
      <c r="C9" s="132">
        <v>38</v>
      </c>
      <c r="D9" s="132">
        <v>63</v>
      </c>
      <c r="E9" s="113">
        <f t="shared" si="1"/>
        <v>165.8</v>
      </c>
      <c r="F9" s="52">
        <f t="shared" si="0"/>
        <v>25</v>
      </c>
      <c r="H9" s="55">
        <f t="shared" si="2"/>
        <v>1.4</v>
      </c>
      <c r="I9" s="54">
        <f t="shared" si="3"/>
        <v>0</v>
      </c>
      <c r="J9" s="54">
        <f t="shared" si="3"/>
        <v>0.1</v>
      </c>
    </row>
    <row r="10" spans="2:10" s="51" customFormat="1" ht="23.25" customHeight="1">
      <c r="B10" s="63" t="s">
        <v>50</v>
      </c>
      <c r="C10" s="132">
        <v>134</v>
      </c>
      <c r="D10" s="132">
        <v>291</v>
      </c>
      <c r="E10" s="113">
        <f t="shared" si="1"/>
        <v>217.2</v>
      </c>
      <c r="F10" s="52">
        <f t="shared" si="0"/>
        <v>157</v>
      </c>
      <c r="H10" s="53">
        <f t="shared" si="2"/>
        <v>6.7</v>
      </c>
      <c r="I10" s="54">
        <f t="shared" si="3"/>
        <v>0.1</v>
      </c>
      <c r="J10" s="54">
        <f t="shared" si="3"/>
        <v>0.3</v>
      </c>
    </row>
    <row r="11" spans="2:10" s="51" customFormat="1" ht="23.25" customHeight="1">
      <c r="B11" s="63" t="s">
        <v>51</v>
      </c>
      <c r="C11" s="132">
        <v>74</v>
      </c>
      <c r="D11" s="132">
        <v>0</v>
      </c>
      <c r="E11" s="113">
        <f t="shared" si="1"/>
        <v>0</v>
      </c>
      <c r="F11" s="52">
        <f t="shared" si="0"/>
        <v>-74</v>
      </c>
      <c r="H11" s="55">
        <f t="shared" si="2"/>
        <v>0</v>
      </c>
      <c r="I11" s="54">
        <f t="shared" si="3"/>
        <v>0.1</v>
      </c>
      <c r="J11" s="54">
        <f t="shared" si="3"/>
        <v>0</v>
      </c>
    </row>
    <row r="12" spans="2:10" s="51" customFormat="1" ht="23.25" customHeight="1">
      <c r="B12" s="63" t="s">
        <v>52</v>
      </c>
      <c r="C12" s="132">
        <v>197</v>
      </c>
      <c r="D12" s="132">
        <v>101</v>
      </c>
      <c r="E12" s="113">
        <f t="shared" si="1"/>
        <v>51.3</v>
      </c>
      <c r="F12" s="52">
        <f t="shared" si="0"/>
        <v>-96</v>
      </c>
      <c r="H12" s="53">
        <f t="shared" si="2"/>
        <v>2.3</v>
      </c>
      <c r="I12" s="54">
        <f t="shared" si="3"/>
        <v>0.2</v>
      </c>
      <c r="J12" s="54">
        <f t="shared" si="3"/>
        <v>0.1</v>
      </c>
    </row>
    <row r="13" spans="2:10" s="51" customFormat="1" ht="23.25" customHeight="1">
      <c r="B13" s="63" t="s">
        <v>53</v>
      </c>
      <c r="C13" s="132">
        <v>259</v>
      </c>
      <c r="D13" s="132">
        <v>0</v>
      </c>
      <c r="E13" s="113">
        <f t="shared" si="1"/>
        <v>0</v>
      </c>
      <c r="F13" s="52">
        <f t="shared" si="0"/>
        <v>-259</v>
      </c>
      <c r="H13" s="53">
        <f t="shared" si="2"/>
        <v>0</v>
      </c>
      <c r="I13" s="54">
        <f t="shared" si="3"/>
        <v>0.3</v>
      </c>
      <c r="J13" s="54">
        <f t="shared" si="3"/>
        <v>0</v>
      </c>
    </row>
    <row r="14" spans="2:10" s="51" customFormat="1" ht="23.25" customHeight="1">
      <c r="B14" s="63" t="s">
        <v>54</v>
      </c>
      <c r="C14" s="132">
        <v>156</v>
      </c>
      <c r="D14" s="132">
        <v>91</v>
      </c>
      <c r="E14" s="113">
        <f t="shared" si="1"/>
        <v>58.3</v>
      </c>
      <c r="F14" s="52">
        <f t="shared" si="0"/>
        <v>-65</v>
      </c>
      <c r="H14" s="53">
        <f t="shared" si="2"/>
        <v>2.1</v>
      </c>
      <c r="I14" s="54">
        <f t="shared" si="3"/>
        <v>0.2</v>
      </c>
      <c r="J14" s="54">
        <f t="shared" si="3"/>
        <v>0.1</v>
      </c>
    </row>
    <row r="15" spans="2:10" s="51" customFormat="1" ht="23.25" customHeight="1">
      <c r="B15" s="63" t="s">
        <v>55</v>
      </c>
      <c r="C15" s="132">
        <v>144</v>
      </c>
      <c r="D15" s="132">
        <v>0</v>
      </c>
      <c r="E15" s="113">
        <f t="shared" si="1"/>
        <v>0</v>
      </c>
      <c r="F15" s="52">
        <f t="shared" si="0"/>
        <v>-144</v>
      </c>
      <c r="H15" s="53">
        <f t="shared" si="2"/>
        <v>0</v>
      </c>
      <c r="I15" s="54">
        <f t="shared" si="3"/>
        <v>0.1</v>
      </c>
      <c r="J15" s="54">
        <f t="shared" si="3"/>
        <v>0</v>
      </c>
    </row>
    <row r="16" spans="2:10" s="51" customFormat="1" ht="23.25" customHeight="1">
      <c r="B16" s="63" t="s">
        <v>56</v>
      </c>
      <c r="C16" s="132">
        <v>122</v>
      </c>
      <c r="D16" s="132">
        <v>1132</v>
      </c>
      <c r="E16" s="113" t="s">
        <v>172</v>
      </c>
      <c r="F16" s="52">
        <f t="shared" si="0"/>
        <v>1010</v>
      </c>
      <c r="H16" s="53">
        <f t="shared" si="2"/>
        <v>26</v>
      </c>
      <c r="I16" s="54">
        <f t="shared" si="3"/>
        <v>0.1</v>
      </c>
      <c r="J16" s="54">
        <f t="shared" si="3"/>
        <v>1.1</v>
      </c>
    </row>
    <row r="17" spans="2:10" s="51" customFormat="1" ht="23.25" customHeight="1">
      <c r="B17" s="63" t="s">
        <v>57</v>
      </c>
      <c r="C17" s="132">
        <v>789</v>
      </c>
      <c r="D17" s="132">
        <v>468</v>
      </c>
      <c r="E17" s="113">
        <f t="shared" si="1"/>
        <v>59.3</v>
      </c>
      <c r="F17" s="52">
        <f t="shared" si="0"/>
        <v>-321</v>
      </c>
      <c r="H17" s="53">
        <f t="shared" si="2"/>
        <v>10.7</v>
      </c>
      <c r="I17" s="54">
        <f t="shared" si="3"/>
        <v>0.8</v>
      </c>
      <c r="J17" s="54">
        <f t="shared" si="3"/>
        <v>0.5</v>
      </c>
    </row>
    <row r="18" spans="2:10" s="51" customFormat="1" ht="23.25" customHeight="1">
      <c r="B18" s="63" t="s">
        <v>58</v>
      </c>
      <c r="C18" s="132">
        <v>524</v>
      </c>
      <c r="D18" s="132">
        <v>72</v>
      </c>
      <c r="E18" s="113">
        <f t="shared" si="1"/>
        <v>13.7</v>
      </c>
      <c r="F18" s="52">
        <f t="shared" si="0"/>
        <v>-452</v>
      </c>
      <c r="H18" s="55">
        <f t="shared" si="2"/>
        <v>1.7</v>
      </c>
      <c r="I18" s="54">
        <f t="shared" si="3"/>
        <v>0.5</v>
      </c>
      <c r="J18" s="54">
        <f t="shared" si="3"/>
        <v>0.1</v>
      </c>
    </row>
    <row r="19" spans="2:10" s="51" customFormat="1" ht="23.25" customHeight="1">
      <c r="B19" s="63" t="s">
        <v>59</v>
      </c>
      <c r="C19" s="132">
        <v>577</v>
      </c>
      <c r="D19" s="132">
        <v>0</v>
      </c>
      <c r="E19" s="113">
        <f t="shared" si="1"/>
        <v>0</v>
      </c>
      <c r="F19" s="52">
        <f t="shared" si="0"/>
        <v>-577</v>
      </c>
      <c r="H19" s="55">
        <f t="shared" si="2"/>
        <v>0</v>
      </c>
      <c r="I19" s="54">
        <f t="shared" si="3"/>
        <v>0.6</v>
      </c>
      <c r="J19" s="54">
        <f t="shared" si="3"/>
        <v>0</v>
      </c>
    </row>
    <row r="20" spans="2:10" s="51" customFormat="1" ht="23.25" customHeight="1">
      <c r="B20" s="63" t="s">
        <v>60</v>
      </c>
      <c r="C20" s="132">
        <v>479</v>
      </c>
      <c r="D20" s="132">
        <v>96</v>
      </c>
      <c r="E20" s="113">
        <f t="shared" si="1"/>
        <v>20</v>
      </c>
      <c r="F20" s="52">
        <f t="shared" si="0"/>
        <v>-383</v>
      </c>
      <c r="H20" s="55">
        <f t="shared" si="2"/>
        <v>2.2</v>
      </c>
      <c r="I20" s="54">
        <f t="shared" si="3"/>
        <v>0.5</v>
      </c>
      <c r="J20" s="54">
        <f t="shared" si="3"/>
        <v>0.1</v>
      </c>
    </row>
    <row r="21" spans="2:10" s="51" customFormat="1" ht="23.25" customHeight="1">
      <c r="B21" s="63" t="s">
        <v>61</v>
      </c>
      <c r="C21" s="132">
        <v>300</v>
      </c>
      <c r="D21" s="132">
        <v>219</v>
      </c>
      <c r="E21" s="113">
        <f t="shared" si="1"/>
        <v>73</v>
      </c>
      <c r="F21" s="52">
        <f t="shared" si="0"/>
        <v>-81</v>
      </c>
      <c r="H21" s="53">
        <f t="shared" si="2"/>
        <v>5</v>
      </c>
      <c r="I21" s="54">
        <f t="shared" si="3"/>
        <v>0.3</v>
      </c>
      <c r="J21" s="54">
        <f t="shared" si="3"/>
        <v>0.2</v>
      </c>
    </row>
    <row r="22" spans="2:10" s="51" customFormat="1" ht="23.25" customHeight="1">
      <c r="B22" s="63" t="s">
        <v>62</v>
      </c>
      <c r="C22" s="132">
        <v>433</v>
      </c>
      <c r="D22" s="132">
        <v>252</v>
      </c>
      <c r="E22" s="113">
        <f t="shared" si="1"/>
        <v>58.2</v>
      </c>
      <c r="F22" s="52">
        <f t="shared" si="0"/>
        <v>-181</v>
      </c>
      <c r="H22" s="53">
        <f t="shared" si="2"/>
        <v>5.8</v>
      </c>
      <c r="I22" s="54">
        <f t="shared" si="3"/>
        <v>0.4</v>
      </c>
      <c r="J22" s="54">
        <f t="shared" si="3"/>
        <v>0.3</v>
      </c>
    </row>
    <row r="23" spans="2:10" s="51" customFormat="1" ht="23.25" customHeight="1">
      <c r="B23" s="63" t="s">
        <v>63</v>
      </c>
      <c r="C23" s="132">
        <v>796</v>
      </c>
      <c r="D23" s="132">
        <v>183</v>
      </c>
      <c r="E23" s="113">
        <f t="shared" si="1"/>
        <v>23</v>
      </c>
      <c r="F23" s="52">
        <f t="shared" si="0"/>
        <v>-613</v>
      </c>
      <c r="H23" s="53">
        <f t="shared" si="2"/>
        <v>4.2</v>
      </c>
      <c r="I23" s="54">
        <f t="shared" si="3"/>
        <v>0.8</v>
      </c>
      <c r="J23" s="54">
        <f t="shared" si="3"/>
        <v>0.2</v>
      </c>
    </row>
  </sheetData>
  <sheetProtection/>
  <mergeCells count="5">
    <mergeCell ref="A1:F1"/>
    <mergeCell ref="B3:B4"/>
    <mergeCell ref="C3:C4"/>
    <mergeCell ref="D3:D4"/>
    <mergeCell ref="E3:F3"/>
  </mergeCells>
  <printOptions horizontalCentered="1"/>
  <pageMargins left="0.7874015748031497" right="0.3937007874015748" top="0.5905511811023623" bottom="0.5905511811023623" header="0" footer="0"/>
  <pageSetup horizontalDpi="600" verticalDpi="600" orientation="portrait" paperSize="9" r:id="rId1"/>
  <ignoredErrors>
    <ignoredError sqref="C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6"/>
  <sheetViews>
    <sheetView view="pageBreakPreview" zoomScaleNormal="75" zoomScaleSheetLayoutView="100" zoomScalePageLayoutView="0" workbookViewId="0" topLeftCell="A1">
      <selection activeCell="C8" sqref="C8"/>
    </sheetView>
  </sheetViews>
  <sheetFormatPr defaultColWidth="8.8515625" defaultRowHeight="15"/>
  <cols>
    <col min="1" max="1" width="45.57421875" style="26" customWidth="1"/>
    <col min="2" max="3" width="11.57421875" style="26" customWidth="1"/>
    <col min="4" max="5" width="10.7109375" style="26" customWidth="1"/>
    <col min="6" max="9" width="8.8515625" style="26" customWidth="1"/>
    <col min="10" max="16384" width="8.8515625" style="26" customWidth="1"/>
  </cols>
  <sheetData>
    <row r="1" spans="1:5" s="21" customFormat="1" ht="41.25" customHeight="1">
      <c r="A1" s="234" t="s">
        <v>76</v>
      </c>
      <c r="B1" s="234"/>
      <c r="C1" s="234"/>
      <c r="D1" s="234"/>
      <c r="E1" s="234"/>
    </row>
    <row r="2" spans="1:5" s="21" customFormat="1" ht="21.75" customHeight="1">
      <c r="A2" s="235" t="s">
        <v>11</v>
      </c>
      <c r="B2" s="235"/>
      <c r="C2" s="235"/>
      <c r="D2" s="235"/>
      <c r="E2" s="235"/>
    </row>
    <row r="3" spans="1:5" s="23" customFormat="1" ht="12" customHeight="1">
      <c r="A3" s="22"/>
      <c r="B3" s="22"/>
      <c r="C3" s="22"/>
      <c r="D3" s="22"/>
      <c r="E3" s="22"/>
    </row>
    <row r="4" spans="1:5" s="23" customFormat="1" ht="21" customHeight="1">
      <c r="A4" s="236"/>
      <c r="B4" s="237" t="s">
        <v>156</v>
      </c>
      <c r="C4" s="237" t="s">
        <v>157</v>
      </c>
      <c r="D4" s="238" t="s">
        <v>44</v>
      </c>
      <c r="E4" s="238"/>
    </row>
    <row r="5" spans="1:5" s="23" customFormat="1" ht="30" customHeight="1">
      <c r="A5" s="236"/>
      <c r="B5" s="237"/>
      <c r="C5" s="237"/>
      <c r="D5" s="41" t="s">
        <v>2</v>
      </c>
      <c r="E5" s="42" t="s">
        <v>45</v>
      </c>
    </row>
    <row r="6" spans="1:5" s="24" customFormat="1" ht="34.5" customHeight="1">
      <c r="A6" s="130" t="s">
        <v>12</v>
      </c>
      <c r="B6" s="60">
        <f>SUM(B7:B25)</f>
        <v>7998</v>
      </c>
      <c r="C6" s="61">
        <f>SUM(C7:C25)</f>
        <v>4360</v>
      </c>
      <c r="D6" s="72">
        <f>ROUND(C6/B6*100,1)</f>
        <v>54.5</v>
      </c>
      <c r="E6" s="133">
        <f>C6-B6</f>
        <v>-3638</v>
      </c>
    </row>
    <row r="7" spans="1:9" ht="36" customHeight="1">
      <c r="A7" s="134" t="s">
        <v>13</v>
      </c>
      <c r="B7" s="70">
        <v>39</v>
      </c>
      <c r="C7" s="70">
        <v>134</v>
      </c>
      <c r="D7" s="71">
        <f>ROUND(C7/B7*100,1)</f>
        <v>343.6</v>
      </c>
      <c r="E7" s="135">
        <f aca="true" t="shared" si="0" ref="E7:E25">C7-B7</f>
        <v>95</v>
      </c>
      <c r="F7" s="24"/>
      <c r="G7" s="25"/>
      <c r="I7" s="27"/>
    </row>
    <row r="8" spans="1:9" ht="36" customHeight="1">
      <c r="A8" s="134" t="s">
        <v>14</v>
      </c>
      <c r="B8" s="70">
        <v>0</v>
      </c>
      <c r="C8" s="70">
        <v>0</v>
      </c>
      <c r="D8" s="71" t="s">
        <v>66</v>
      </c>
      <c r="E8" s="135">
        <f>C8-B8</f>
        <v>0</v>
      </c>
      <c r="F8" s="24"/>
      <c r="G8" s="25"/>
      <c r="I8" s="27"/>
    </row>
    <row r="9" spans="1:9" s="28" customFormat="1" ht="19.5" customHeight="1">
      <c r="A9" s="134" t="s">
        <v>15</v>
      </c>
      <c r="B9" s="70">
        <v>190</v>
      </c>
      <c r="C9" s="70">
        <v>888</v>
      </c>
      <c r="D9" s="71">
        <f>ROUND(C9/B9*100,1)</f>
        <v>467.4</v>
      </c>
      <c r="E9" s="135">
        <f t="shared" si="0"/>
        <v>698</v>
      </c>
      <c r="F9" s="24"/>
      <c r="G9" s="25"/>
      <c r="H9" s="26"/>
      <c r="I9" s="27"/>
    </row>
    <row r="10" spans="1:11" ht="36" customHeight="1">
      <c r="A10" s="134" t="s">
        <v>16</v>
      </c>
      <c r="B10" s="70">
        <v>2473</v>
      </c>
      <c r="C10" s="70">
        <v>0</v>
      </c>
      <c r="D10" s="71">
        <f aca="true" t="shared" si="1" ref="D10:D24">ROUND(C10/B10*100,1)</f>
        <v>0</v>
      </c>
      <c r="E10" s="135">
        <f t="shared" si="0"/>
        <v>-2473</v>
      </c>
      <c r="F10" s="24"/>
      <c r="G10" s="25"/>
      <c r="I10" s="27"/>
      <c r="K10" s="29"/>
    </row>
    <row r="11" spans="1:9" ht="36" customHeight="1">
      <c r="A11" s="134" t="s">
        <v>17</v>
      </c>
      <c r="B11" s="70">
        <v>0</v>
      </c>
      <c r="C11" s="70">
        <v>28</v>
      </c>
      <c r="D11" s="71" t="s">
        <v>66</v>
      </c>
      <c r="E11" s="135">
        <f t="shared" si="0"/>
        <v>28</v>
      </c>
      <c r="F11" s="24"/>
      <c r="G11" s="25"/>
      <c r="I11" s="27"/>
    </row>
    <row r="12" spans="1:9" ht="19.5" customHeight="1">
      <c r="A12" s="134" t="s">
        <v>18</v>
      </c>
      <c r="B12" s="70">
        <v>47</v>
      </c>
      <c r="C12" s="70">
        <v>5</v>
      </c>
      <c r="D12" s="71">
        <f t="shared" si="1"/>
        <v>10.6</v>
      </c>
      <c r="E12" s="135">
        <f t="shared" si="0"/>
        <v>-42</v>
      </c>
      <c r="F12" s="24"/>
      <c r="G12" s="25"/>
      <c r="I12" s="58"/>
    </row>
    <row r="13" spans="1:9" ht="36" customHeight="1">
      <c r="A13" s="134" t="s">
        <v>19</v>
      </c>
      <c r="B13" s="70">
        <v>215</v>
      </c>
      <c r="C13" s="70">
        <v>96</v>
      </c>
      <c r="D13" s="71">
        <f t="shared" si="1"/>
        <v>44.7</v>
      </c>
      <c r="E13" s="135">
        <f t="shared" si="0"/>
        <v>-119</v>
      </c>
      <c r="F13" s="24"/>
      <c r="G13" s="25"/>
      <c r="I13" s="27"/>
    </row>
    <row r="14" spans="1:9" ht="36" customHeight="1">
      <c r="A14" s="134" t="s">
        <v>20</v>
      </c>
      <c r="B14" s="70">
        <v>38</v>
      </c>
      <c r="C14" s="70">
        <v>0</v>
      </c>
      <c r="D14" s="71">
        <f t="shared" si="1"/>
        <v>0</v>
      </c>
      <c r="E14" s="135">
        <f t="shared" si="0"/>
        <v>-38</v>
      </c>
      <c r="F14" s="24"/>
      <c r="G14" s="25"/>
      <c r="I14" s="27"/>
    </row>
    <row r="15" spans="1:9" ht="36" customHeight="1">
      <c r="A15" s="134" t="s">
        <v>21</v>
      </c>
      <c r="B15" s="70">
        <v>0</v>
      </c>
      <c r="C15" s="70">
        <v>0</v>
      </c>
      <c r="D15" s="71" t="s">
        <v>66</v>
      </c>
      <c r="E15" s="135">
        <f t="shared" si="0"/>
        <v>0</v>
      </c>
      <c r="F15" s="24"/>
      <c r="G15" s="25"/>
      <c r="I15" s="27"/>
    </row>
    <row r="16" spans="1:9" ht="19.5" customHeight="1">
      <c r="A16" s="134" t="s">
        <v>22</v>
      </c>
      <c r="B16" s="70">
        <v>15</v>
      </c>
      <c r="C16" s="70">
        <v>0</v>
      </c>
      <c r="D16" s="71">
        <f t="shared" si="1"/>
        <v>0</v>
      </c>
      <c r="E16" s="135">
        <f t="shared" si="0"/>
        <v>-15</v>
      </c>
      <c r="F16" s="24"/>
      <c r="G16" s="25"/>
      <c r="I16" s="27"/>
    </row>
    <row r="17" spans="1:9" ht="19.5" customHeight="1">
      <c r="A17" s="134" t="s">
        <v>23</v>
      </c>
      <c r="B17" s="70">
        <v>0</v>
      </c>
      <c r="C17" s="70">
        <v>0</v>
      </c>
      <c r="D17" s="71" t="s">
        <v>66</v>
      </c>
      <c r="E17" s="135">
        <f t="shared" si="0"/>
        <v>0</v>
      </c>
      <c r="F17" s="24"/>
      <c r="G17" s="25"/>
      <c r="I17" s="27"/>
    </row>
    <row r="18" spans="1:9" ht="19.5" customHeight="1">
      <c r="A18" s="134" t="s">
        <v>24</v>
      </c>
      <c r="B18" s="70">
        <v>34</v>
      </c>
      <c r="C18" s="70">
        <v>0</v>
      </c>
      <c r="D18" s="71">
        <f t="shared" si="1"/>
        <v>0</v>
      </c>
      <c r="E18" s="135">
        <f t="shared" si="0"/>
        <v>-34</v>
      </c>
      <c r="F18" s="24"/>
      <c r="G18" s="25"/>
      <c r="I18" s="27"/>
    </row>
    <row r="19" spans="1:9" ht="36" customHeight="1">
      <c r="A19" s="134" t="s">
        <v>25</v>
      </c>
      <c r="B19" s="70">
        <v>138</v>
      </c>
      <c r="C19" s="70">
        <v>2</v>
      </c>
      <c r="D19" s="71">
        <f t="shared" si="1"/>
        <v>1.4</v>
      </c>
      <c r="E19" s="135">
        <f t="shared" si="0"/>
        <v>-136</v>
      </c>
      <c r="F19" s="24"/>
      <c r="G19" s="25"/>
      <c r="I19" s="59"/>
    </row>
    <row r="20" spans="1:9" ht="36" customHeight="1">
      <c r="A20" s="134" t="s">
        <v>26</v>
      </c>
      <c r="B20" s="70">
        <v>155</v>
      </c>
      <c r="C20" s="70">
        <v>207</v>
      </c>
      <c r="D20" s="71">
        <f t="shared" si="1"/>
        <v>133.5</v>
      </c>
      <c r="E20" s="135">
        <f t="shared" si="0"/>
        <v>52</v>
      </c>
      <c r="F20" s="24"/>
      <c r="G20" s="25"/>
      <c r="I20" s="27"/>
    </row>
    <row r="21" spans="1:9" ht="36" customHeight="1">
      <c r="A21" s="134" t="s">
        <v>27</v>
      </c>
      <c r="B21" s="70">
        <v>472</v>
      </c>
      <c r="C21" s="70">
        <v>724</v>
      </c>
      <c r="D21" s="71">
        <f t="shared" si="1"/>
        <v>153.4</v>
      </c>
      <c r="E21" s="135">
        <f t="shared" si="0"/>
        <v>252</v>
      </c>
      <c r="F21" s="24"/>
      <c r="G21" s="25"/>
      <c r="I21" s="27"/>
    </row>
    <row r="22" spans="1:9" ht="19.5" customHeight="1">
      <c r="A22" s="134" t="s">
        <v>28</v>
      </c>
      <c r="B22" s="70">
        <v>751</v>
      </c>
      <c r="C22" s="70">
        <v>861</v>
      </c>
      <c r="D22" s="71">
        <f t="shared" si="1"/>
        <v>114.6</v>
      </c>
      <c r="E22" s="135">
        <f t="shared" si="0"/>
        <v>110</v>
      </c>
      <c r="F22" s="24"/>
      <c r="G22" s="25"/>
      <c r="I22" s="27"/>
    </row>
    <row r="23" spans="1:9" ht="36" customHeight="1">
      <c r="A23" s="134" t="s">
        <v>29</v>
      </c>
      <c r="B23" s="70">
        <v>3390</v>
      </c>
      <c r="C23" s="70">
        <v>1344</v>
      </c>
      <c r="D23" s="71">
        <f t="shared" si="1"/>
        <v>39.6</v>
      </c>
      <c r="E23" s="135">
        <f t="shared" si="0"/>
        <v>-2046</v>
      </c>
      <c r="F23" s="24"/>
      <c r="G23" s="25"/>
      <c r="I23" s="27"/>
    </row>
    <row r="24" spans="1:9" ht="33.75" customHeight="1">
      <c r="A24" s="134" t="s">
        <v>30</v>
      </c>
      <c r="B24" s="70">
        <v>41</v>
      </c>
      <c r="C24" s="70">
        <v>55</v>
      </c>
      <c r="D24" s="71">
        <f t="shared" si="1"/>
        <v>134.1</v>
      </c>
      <c r="E24" s="135">
        <f t="shared" si="0"/>
        <v>14</v>
      </c>
      <c r="F24" s="24"/>
      <c r="G24" s="25"/>
      <c r="I24" s="27"/>
    </row>
    <row r="25" spans="1:9" ht="19.5" customHeight="1">
      <c r="A25" s="134" t="s">
        <v>31</v>
      </c>
      <c r="B25" s="70">
        <v>0</v>
      </c>
      <c r="C25" s="70">
        <v>16</v>
      </c>
      <c r="D25" s="71" t="s">
        <v>66</v>
      </c>
      <c r="E25" s="135">
        <f t="shared" si="0"/>
        <v>16</v>
      </c>
      <c r="F25" s="24"/>
      <c r="G25" s="25"/>
      <c r="I25" s="27"/>
    </row>
    <row r="26" spans="1:5" ht="12.75">
      <c r="A26" s="30"/>
      <c r="B26" s="30"/>
      <c r="C26" s="30"/>
      <c r="D26" s="30"/>
      <c r="E26" s="30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Normal="75" zoomScaleSheetLayoutView="100" zoomScalePageLayoutView="0" workbookViewId="0" topLeftCell="A1">
      <selection activeCell="B19" sqref="B19"/>
    </sheetView>
  </sheetViews>
  <sheetFormatPr defaultColWidth="8.8515625" defaultRowHeight="15"/>
  <cols>
    <col min="1" max="1" width="52.8515625" style="26" customWidth="1"/>
    <col min="2" max="5" width="19.7109375" style="26" customWidth="1"/>
    <col min="6" max="6" width="8.8515625" style="26" customWidth="1"/>
    <col min="7" max="7" width="10.8515625" style="26" bestFit="1" customWidth="1"/>
    <col min="8" max="16384" width="8.8515625" style="26" customWidth="1"/>
  </cols>
  <sheetData>
    <row r="1" spans="1:5" s="21" customFormat="1" ht="25.5" customHeight="1">
      <c r="A1" s="239" t="s">
        <v>77</v>
      </c>
      <c r="B1" s="239"/>
      <c r="C1" s="239"/>
      <c r="D1" s="239"/>
      <c r="E1" s="239"/>
    </row>
    <row r="2" spans="1:5" s="21" customFormat="1" ht="20.25" customHeight="1">
      <c r="A2" s="240" t="s">
        <v>32</v>
      </c>
      <c r="B2" s="240"/>
      <c r="C2" s="240"/>
      <c r="D2" s="240"/>
      <c r="E2" s="240"/>
    </row>
    <row r="3" spans="1:5" s="21" customFormat="1" ht="17.25" customHeight="1">
      <c r="A3" s="57"/>
      <c r="B3" s="57"/>
      <c r="C3" s="57"/>
      <c r="D3" s="57"/>
      <c r="E3" s="57"/>
    </row>
    <row r="4" spans="1:5" s="23" customFormat="1" ht="25.5" customHeight="1">
      <c r="A4" s="236"/>
      <c r="B4" s="241" t="s">
        <v>158</v>
      </c>
      <c r="C4" s="241" t="s">
        <v>159</v>
      </c>
      <c r="D4" s="241" t="s">
        <v>44</v>
      </c>
      <c r="E4" s="241"/>
    </row>
    <row r="5" spans="1:5" s="23" customFormat="1" ht="38.25" customHeight="1">
      <c r="A5" s="236"/>
      <c r="B5" s="241"/>
      <c r="C5" s="241"/>
      <c r="D5" s="41" t="s">
        <v>2</v>
      </c>
      <c r="E5" s="42" t="s">
        <v>45</v>
      </c>
    </row>
    <row r="6" spans="1:7" s="32" customFormat="1" ht="30" customHeight="1">
      <c r="A6" s="100" t="s">
        <v>12</v>
      </c>
      <c r="B6" s="31">
        <f>SUM(B7:B15)</f>
        <v>7998</v>
      </c>
      <c r="C6" s="31">
        <f>SUM(C7:C15)</f>
        <v>4360</v>
      </c>
      <c r="D6" s="73">
        <f>ROUND(C6/B6*100,1)</f>
        <v>54.5</v>
      </c>
      <c r="E6" s="31">
        <f>C6-B6</f>
        <v>-3638</v>
      </c>
      <c r="G6" s="33"/>
    </row>
    <row r="7" spans="1:11" ht="40.5" customHeight="1">
      <c r="A7" s="101" t="s">
        <v>33</v>
      </c>
      <c r="B7" s="34">
        <v>888</v>
      </c>
      <c r="C7" s="34">
        <v>520</v>
      </c>
      <c r="D7" s="74">
        <f aca="true" t="shared" si="0" ref="D7:D15">ROUND(C7/B7*100,1)</f>
        <v>58.6</v>
      </c>
      <c r="E7" s="102">
        <f aca="true" t="shared" si="1" ref="E7:E15">C7-B7</f>
        <v>-368</v>
      </c>
      <c r="G7" s="33"/>
      <c r="H7" s="35"/>
      <c r="K7" s="35"/>
    </row>
    <row r="8" spans="1:11" ht="27.75" customHeight="1">
      <c r="A8" s="101" t="s">
        <v>34</v>
      </c>
      <c r="B8" s="34">
        <v>1456</v>
      </c>
      <c r="C8" s="34">
        <v>1181</v>
      </c>
      <c r="D8" s="74">
        <f t="shared" si="0"/>
        <v>81.1</v>
      </c>
      <c r="E8" s="102">
        <f t="shared" si="1"/>
        <v>-275</v>
      </c>
      <c r="G8" s="33"/>
      <c r="H8" s="35"/>
      <c r="K8" s="35"/>
    </row>
    <row r="9" spans="1:11" s="28" customFormat="1" ht="27.75" customHeight="1">
      <c r="A9" s="101" t="s">
        <v>35</v>
      </c>
      <c r="B9" s="34">
        <v>2215</v>
      </c>
      <c r="C9" s="34">
        <v>886</v>
      </c>
      <c r="D9" s="74">
        <f t="shared" si="0"/>
        <v>40</v>
      </c>
      <c r="E9" s="102">
        <f t="shared" si="1"/>
        <v>-1329</v>
      </c>
      <c r="F9" s="26"/>
      <c r="G9" s="33"/>
      <c r="H9" s="35"/>
      <c r="I9" s="26"/>
      <c r="K9" s="35"/>
    </row>
    <row r="10" spans="1:11" ht="27.75" customHeight="1">
      <c r="A10" s="101" t="s">
        <v>36</v>
      </c>
      <c r="B10" s="34">
        <v>241</v>
      </c>
      <c r="C10" s="34">
        <v>98</v>
      </c>
      <c r="D10" s="74">
        <f t="shared" si="0"/>
        <v>40.7</v>
      </c>
      <c r="E10" s="102">
        <f t="shared" si="1"/>
        <v>-143</v>
      </c>
      <c r="G10" s="33"/>
      <c r="H10" s="35"/>
      <c r="K10" s="35"/>
    </row>
    <row r="11" spans="1:11" ht="28.5" customHeight="1">
      <c r="A11" s="101" t="s">
        <v>37</v>
      </c>
      <c r="B11" s="34">
        <v>800</v>
      </c>
      <c r="C11" s="34">
        <v>396</v>
      </c>
      <c r="D11" s="74">
        <f t="shared" si="0"/>
        <v>49.5</v>
      </c>
      <c r="E11" s="102">
        <f t="shared" si="1"/>
        <v>-404</v>
      </c>
      <c r="G11" s="33"/>
      <c r="H11" s="35"/>
      <c r="K11" s="35"/>
    </row>
    <row r="12" spans="1:11" ht="57" customHeight="1">
      <c r="A12" s="101" t="s">
        <v>38</v>
      </c>
      <c r="B12" s="34">
        <v>22</v>
      </c>
      <c r="C12" s="34">
        <v>9</v>
      </c>
      <c r="D12" s="74">
        <f t="shared" si="0"/>
        <v>40.9</v>
      </c>
      <c r="E12" s="102">
        <f t="shared" si="1"/>
        <v>-13</v>
      </c>
      <c r="G12" s="33"/>
      <c r="H12" s="35"/>
      <c r="K12" s="35"/>
    </row>
    <row r="13" spans="1:18" ht="27.75" customHeight="1">
      <c r="A13" s="101" t="s">
        <v>39</v>
      </c>
      <c r="B13" s="34">
        <v>1374</v>
      </c>
      <c r="C13" s="34">
        <v>713</v>
      </c>
      <c r="D13" s="74">
        <f t="shared" si="0"/>
        <v>51.9</v>
      </c>
      <c r="E13" s="102">
        <f t="shared" si="1"/>
        <v>-661</v>
      </c>
      <c r="G13" s="33"/>
      <c r="H13" s="35"/>
      <c r="K13" s="35"/>
      <c r="R13" s="36"/>
    </row>
    <row r="14" spans="1:18" ht="75" customHeight="1">
      <c r="A14" s="101" t="s">
        <v>40</v>
      </c>
      <c r="B14" s="34">
        <v>689</v>
      </c>
      <c r="C14" s="34">
        <v>253</v>
      </c>
      <c r="D14" s="74">
        <f t="shared" si="0"/>
        <v>36.7</v>
      </c>
      <c r="E14" s="102">
        <f t="shared" si="1"/>
        <v>-436</v>
      </c>
      <c r="G14" s="33"/>
      <c r="H14" s="35"/>
      <c r="K14" s="35"/>
      <c r="R14" s="36"/>
    </row>
    <row r="15" spans="1:18" ht="27.75" customHeight="1">
      <c r="A15" s="101" t="s">
        <v>41</v>
      </c>
      <c r="B15" s="34">
        <v>313</v>
      </c>
      <c r="C15" s="34">
        <v>304</v>
      </c>
      <c r="D15" s="74">
        <f t="shared" si="0"/>
        <v>97.1</v>
      </c>
      <c r="E15" s="102">
        <f t="shared" si="1"/>
        <v>-9</v>
      </c>
      <c r="G15" s="33"/>
      <c r="H15" s="35"/>
      <c r="K15" s="35"/>
      <c r="R15" s="36"/>
    </row>
    <row r="16" spans="1:18" ht="12.75">
      <c r="A16" s="30"/>
      <c r="B16" s="30"/>
      <c r="C16" s="30"/>
      <c r="D16" s="30"/>
      <c r="R16" s="36"/>
    </row>
    <row r="17" spans="1:18" ht="12.75">
      <c r="A17" s="30"/>
      <c r="B17" s="30"/>
      <c r="C17" s="30"/>
      <c r="D17" s="30"/>
      <c r="R17" s="36"/>
    </row>
    <row r="18" ht="12.75">
      <c r="R18" s="36"/>
    </row>
    <row r="19" ht="12.75">
      <c r="R19" s="36"/>
    </row>
    <row r="20" ht="12.75">
      <c r="R20" s="36"/>
    </row>
    <row r="21" ht="12.75">
      <c r="R21" s="36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5905511811023623" right="0.5905511811023623" top="0.5905511811023623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SheetLayoutView="100" workbookViewId="0" topLeftCell="A13">
      <selection activeCell="I8" sqref="I8"/>
    </sheetView>
  </sheetViews>
  <sheetFormatPr defaultColWidth="9.140625" defaultRowHeight="15"/>
  <cols>
    <col min="1" max="1" width="66.7109375" style="0" customWidth="1"/>
    <col min="2" max="2" width="9.421875" style="0" customWidth="1"/>
    <col min="3" max="3" width="9.7109375" style="0" customWidth="1"/>
    <col min="4" max="4" width="7.00390625" style="0" customWidth="1"/>
    <col min="5" max="5" width="7.140625" style="0" customWidth="1"/>
  </cols>
  <sheetData>
    <row r="1" spans="1:5" ht="42.75" customHeight="1">
      <c r="A1" s="248" t="s">
        <v>183</v>
      </c>
      <c r="B1" s="248"/>
      <c r="C1" s="248"/>
      <c r="D1" s="248"/>
      <c r="E1" s="248"/>
    </row>
    <row r="2" spans="1:5" ht="15" customHeight="1">
      <c r="A2" s="249" t="s">
        <v>0</v>
      </c>
      <c r="B2" s="251">
        <v>2018</v>
      </c>
      <c r="C2" s="251">
        <v>2019</v>
      </c>
      <c r="D2" s="252" t="s">
        <v>1</v>
      </c>
      <c r="E2" s="253"/>
    </row>
    <row r="3" spans="1:5" ht="40.5" customHeight="1">
      <c r="A3" s="250"/>
      <c r="B3" s="251"/>
      <c r="C3" s="251"/>
      <c r="D3" s="160" t="s">
        <v>2</v>
      </c>
      <c r="E3" s="161" t="s">
        <v>182</v>
      </c>
    </row>
    <row r="4" spans="1:5" ht="15" customHeight="1">
      <c r="A4" s="75" t="s">
        <v>106</v>
      </c>
      <c r="B4" s="184">
        <v>21009</v>
      </c>
      <c r="C4" s="103">
        <v>19769</v>
      </c>
      <c r="D4" s="85">
        <f>ROUND(C4/B4*100,1)</f>
        <v>94.1</v>
      </c>
      <c r="E4" s="89">
        <f>C4-B4</f>
        <v>-1240</v>
      </c>
    </row>
    <row r="5" spans="1:5" ht="15" customHeight="1">
      <c r="A5" s="76" t="s">
        <v>107</v>
      </c>
      <c r="B5" s="185">
        <v>11847</v>
      </c>
      <c r="C5" s="104">
        <v>11635</v>
      </c>
      <c r="D5" s="86">
        <f>ROUND(C5/B5*100,1)</f>
        <v>98.2</v>
      </c>
      <c r="E5" s="90">
        <f>C5-B5</f>
        <v>-212</v>
      </c>
    </row>
    <row r="6" spans="1:5" ht="31.5">
      <c r="A6" s="77" t="s">
        <v>108</v>
      </c>
      <c r="B6" s="139">
        <v>24398</v>
      </c>
      <c r="C6" s="105">
        <v>29349</v>
      </c>
      <c r="D6" s="114">
        <f>ROUND(C6/B6*100,1)</f>
        <v>120.3</v>
      </c>
      <c r="E6" s="115">
        <f>C6-B6</f>
        <v>4951</v>
      </c>
    </row>
    <row r="7" spans="1:5" ht="18" customHeight="1">
      <c r="A7" s="78" t="s">
        <v>109</v>
      </c>
      <c r="B7" s="186">
        <v>18821</v>
      </c>
      <c r="C7" s="106">
        <v>23146</v>
      </c>
      <c r="D7" s="114">
        <f>ROUND(C7/B7*100,1)</f>
        <v>123</v>
      </c>
      <c r="E7" s="115">
        <f>C7-B7</f>
        <v>4325</v>
      </c>
    </row>
    <row r="8" spans="1:5" ht="31.5">
      <c r="A8" s="78" t="s">
        <v>110</v>
      </c>
      <c r="B8" s="187">
        <v>77.1</v>
      </c>
      <c r="C8" s="152">
        <v>78.9</v>
      </c>
      <c r="D8" s="254" t="s">
        <v>178</v>
      </c>
      <c r="E8" s="255"/>
    </row>
    <row r="9" spans="1:5" ht="31.5">
      <c r="A9" s="79" t="s">
        <v>111</v>
      </c>
      <c r="B9" s="188">
        <v>5301</v>
      </c>
      <c r="C9" s="107">
        <v>5893</v>
      </c>
      <c r="D9" s="116">
        <f>ROUND(C9/B9*100,1)</f>
        <v>111.2</v>
      </c>
      <c r="E9" s="117">
        <f aca="true" t="shared" si="0" ref="E9:E28">C9-B9</f>
        <v>592</v>
      </c>
    </row>
    <row r="10" spans="1:5" ht="18" customHeight="1">
      <c r="A10" s="162" t="s">
        <v>112</v>
      </c>
      <c r="B10" s="189">
        <v>63</v>
      </c>
      <c r="C10" s="108">
        <v>52</v>
      </c>
      <c r="D10" s="118">
        <f>ROUND(C10/B10*100,1)</f>
        <v>82.5</v>
      </c>
      <c r="E10" s="119">
        <f t="shared" si="0"/>
        <v>-11</v>
      </c>
    </row>
    <row r="11" spans="1:5" ht="18" customHeight="1">
      <c r="A11" s="163" t="s">
        <v>113</v>
      </c>
      <c r="B11" s="190">
        <v>559</v>
      </c>
      <c r="C11" s="109">
        <v>631</v>
      </c>
      <c r="D11" s="120">
        <f>ROUND(C11/B11*100,1)</f>
        <v>112.9</v>
      </c>
      <c r="E11" s="121">
        <f t="shared" si="0"/>
        <v>72</v>
      </c>
    </row>
    <row r="12" spans="1:5" ht="18" customHeight="1">
      <c r="A12" s="164" t="s">
        <v>114</v>
      </c>
      <c r="B12" s="165">
        <v>26.5</v>
      </c>
      <c r="C12" s="165">
        <v>31.4</v>
      </c>
      <c r="D12" s="246" t="s">
        <v>173</v>
      </c>
      <c r="E12" s="247"/>
    </row>
    <row r="13" spans="1:5" ht="18" customHeight="1">
      <c r="A13" s="80" t="s">
        <v>115</v>
      </c>
      <c r="B13" s="173">
        <v>4003</v>
      </c>
      <c r="C13" s="109">
        <v>4068</v>
      </c>
      <c r="D13" s="120">
        <f>ROUND(C13/B13*100,1)</f>
        <v>101.6</v>
      </c>
      <c r="E13" s="121">
        <f t="shared" si="0"/>
        <v>65</v>
      </c>
    </row>
    <row r="14" spans="1:5" ht="18" customHeight="1">
      <c r="A14" s="166" t="s">
        <v>116</v>
      </c>
      <c r="B14" s="174">
        <v>99.2</v>
      </c>
      <c r="C14" s="165">
        <v>98.6</v>
      </c>
      <c r="D14" s="246" t="s">
        <v>174</v>
      </c>
      <c r="E14" s="247"/>
    </row>
    <row r="15" spans="1:5" ht="18" customHeight="1">
      <c r="A15" s="81" t="s">
        <v>117</v>
      </c>
      <c r="B15" s="173">
        <v>908</v>
      </c>
      <c r="C15" s="97">
        <v>1403</v>
      </c>
      <c r="D15" s="114">
        <f>ROUND(C15/B15*100,1)</f>
        <v>154.5</v>
      </c>
      <c r="E15" s="115">
        <f t="shared" si="0"/>
        <v>495</v>
      </c>
    </row>
    <row r="16" spans="1:5" ht="18" customHeight="1">
      <c r="A16" s="167" t="s">
        <v>118</v>
      </c>
      <c r="B16" s="174">
        <v>98.1</v>
      </c>
      <c r="C16" s="165">
        <v>97.7</v>
      </c>
      <c r="D16" s="246" t="s">
        <v>175</v>
      </c>
      <c r="E16" s="247"/>
    </row>
    <row r="17" spans="1:5" ht="18" customHeight="1">
      <c r="A17" s="82" t="s">
        <v>119</v>
      </c>
      <c r="B17" s="173">
        <v>0</v>
      </c>
      <c r="C17" s="109">
        <v>18</v>
      </c>
      <c r="D17" s="120" t="s">
        <v>66</v>
      </c>
      <c r="E17" s="115">
        <f t="shared" si="0"/>
        <v>18</v>
      </c>
    </row>
    <row r="18" spans="1:5" ht="31.5">
      <c r="A18" s="83" t="s">
        <v>120</v>
      </c>
      <c r="B18" s="141">
        <v>6712</v>
      </c>
      <c r="C18" s="108">
        <v>6895</v>
      </c>
      <c r="D18" s="118">
        <f aca="true" t="shared" si="1" ref="D18:D28">ROUND(C18/B18*100,1)</f>
        <v>102.7</v>
      </c>
      <c r="E18" s="119">
        <f t="shared" si="0"/>
        <v>183</v>
      </c>
    </row>
    <row r="19" spans="1:5" ht="18" customHeight="1">
      <c r="A19" s="143" t="s">
        <v>121</v>
      </c>
      <c r="B19" s="168">
        <v>6042</v>
      </c>
      <c r="C19" s="171">
        <v>6289</v>
      </c>
      <c r="D19" s="118">
        <f t="shared" si="1"/>
        <v>104.1</v>
      </c>
      <c r="E19" s="119">
        <f t="shared" si="0"/>
        <v>247</v>
      </c>
    </row>
    <row r="20" spans="1:5" ht="20.25" customHeight="1">
      <c r="A20" s="169" t="s">
        <v>122</v>
      </c>
      <c r="B20" s="141">
        <v>86397</v>
      </c>
      <c r="C20" s="108">
        <v>84269</v>
      </c>
      <c r="D20" s="145">
        <f t="shared" si="1"/>
        <v>97.5</v>
      </c>
      <c r="E20" s="146">
        <f t="shared" si="0"/>
        <v>-2128</v>
      </c>
    </row>
    <row r="21" spans="1:5" ht="15.75">
      <c r="A21" s="170" t="s">
        <v>121</v>
      </c>
      <c r="B21" s="168">
        <v>19610</v>
      </c>
      <c r="C21" s="171">
        <v>18860</v>
      </c>
      <c r="D21" s="112">
        <f>ROUND(C21/B21*100,1)</f>
        <v>96.2</v>
      </c>
      <c r="E21" s="111">
        <f>C21-B21</f>
        <v>-750</v>
      </c>
    </row>
    <row r="22" spans="1:5" ht="18" customHeight="1">
      <c r="A22" s="77" t="s">
        <v>123</v>
      </c>
      <c r="B22" s="109">
        <v>18376</v>
      </c>
      <c r="C22" s="109">
        <v>16909</v>
      </c>
      <c r="D22" s="114">
        <f t="shared" si="1"/>
        <v>92</v>
      </c>
      <c r="E22" s="115">
        <f t="shared" si="0"/>
        <v>-1467</v>
      </c>
    </row>
    <row r="23" spans="1:5" ht="18" customHeight="1">
      <c r="A23" s="80" t="s">
        <v>124</v>
      </c>
      <c r="B23" s="109">
        <v>655</v>
      </c>
      <c r="C23" s="109">
        <v>581</v>
      </c>
      <c r="D23" s="114">
        <f>ROUND(C23/B23*100,1)</f>
        <v>88.7</v>
      </c>
      <c r="E23" s="115">
        <f>C23-B23</f>
        <v>-74</v>
      </c>
    </row>
    <row r="24" spans="1:5" ht="18" customHeight="1">
      <c r="A24" s="81" t="s">
        <v>125</v>
      </c>
      <c r="B24" s="165">
        <v>3.1</v>
      </c>
      <c r="C24" s="165">
        <v>2.9</v>
      </c>
      <c r="D24" s="246" t="s">
        <v>126</v>
      </c>
      <c r="E24" s="247"/>
    </row>
    <row r="25" spans="1:5" ht="31.5" customHeight="1">
      <c r="A25" s="82" t="s">
        <v>127</v>
      </c>
      <c r="B25" s="165">
        <v>31</v>
      </c>
      <c r="C25" s="165">
        <v>25.6</v>
      </c>
      <c r="D25" s="246" t="s">
        <v>176</v>
      </c>
      <c r="E25" s="247"/>
    </row>
    <row r="26" spans="1:5" ht="31.5">
      <c r="A26" s="84" t="s">
        <v>128</v>
      </c>
      <c r="B26" s="175">
        <v>6270</v>
      </c>
      <c r="C26" s="109">
        <v>6625</v>
      </c>
      <c r="D26" s="124">
        <f t="shared" si="1"/>
        <v>105.7</v>
      </c>
      <c r="E26" s="125">
        <f t="shared" si="0"/>
        <v>355</v>
      </c>
    </row>
    <row r="27" spans="1:5" ht="18" customHeight="1">
      <c r="A27" s="143" t="s">
        <v>129</v>
      </c>
      <c r="B27" s="97">
        <v>28020</v>
      </c>
      <c r="C27" s="144">
        <v>33956</v>
      </c>
      <c r="D27" s="145">
        <f t="shared" si="1"/>
        <v>121.2</v>
      </c>
      <c r="E27" s="146">
        <f t="shared" si="0"/>
        <v>5936</v>
      </c>
    </row>
    <row r="28" spans="1:5" ht="18" customHeight="1">
      <c r="A28" s="147" t="s">
        <v>130</v>
      </c>
      <c r="B28" s="176">
        <v>26952</v>
      </c>
      <c r="C28" s="148">
        <v>32555</v>
      </c>
      <c r="D28" s="149">
        <f t="shared" si="1"/>
        <v>120.8</v>
      </c>
      <c r="E28" s="150">
        <f t="shared" si="0"/>
        <v>5603</v>
      </c>
    </row>
    <row r="29" spans="1:5" ht="18" customHeight="1">
      <c r="A29" s="77" t="s">
        <v>131</v>
      </c>
      <c r="B29" s="97">
        <v>24198</v>
      </c>
      <c r="C29" s="97">
        <v>29417</v>
      </c>
      <c r="D29" s="124">
        <f>ROUND(C29/B29*100,1)</f>
        <v>121.6</v>
      </c>
      <c r="E29" s="125">
        <f>C29-B29</f>
        <v>5219</v>
      </c>
    </row>
    <row r="30" spans="1:5" ht="18" customHeight="1">
      <c r="A30" s="166" t="s">
        <v>132</v>
      </c>
      <c r="B30" s="172">
        <v>86.4</v>
      </c>
      <c r="C30" s="172">
        <v>86.6</v>
      </c>
      <c r="D30" s="246" t="s">
        <v>177</v>
      </c>
      <c r="E30" s="247"/>
    </row>
    <row r="31" spans="1:5" ht="19.5" customHeight="1">
      <c r="A31" s="242" t="s">
        <v>75</v>
      </c>
      <c r="B31" s="242"/>
      <c r="C31" s="242"/>
      <c r="D31" s="242"/>
      <c r="E31" s="242"/>
    </row>
    <row r="32" spans="1:5" ht="15.75" customHeight="1">
      <c r="A32" s="243" t="s">
        <v>0</v>
      </c>
      <c r="B32" s="244" t="s">
        <v>160</v>
      </c>
      <c r="C32" s="244" t="s">
        <v>161</v>
      </c>
      <c r="D32" s="245" t="s">
        <v>1</v>
      </c>
      <c r="E32" s="245"/>
    </row>
    <row r="33" spans="1:5" ht="12.75" customHeight="1">
      <c r="A33" s="243"/>
      <c r="B33" s="244"/>
      <c r="C33" s="244"/>
      <c r="D33" s="160" t="s">
        <v>2</v>
      </c>
      <c r="E33" s="161" t="s">
        <v>64</v>
      </c>
    </row>
    <row r="34" spans="1:5" ht="15" customHeight="1">
      <c r="A34" s="77" t="s">
        <v>106</v>
      </c>
      <c r="B34" s="191">
        <v>8923</v>
      </c>
      <c r="C34" s="97">
        <v>8508</v>
      </c>
      <c r="D34" s="114">
        <f aca="true" t="shared" si="2" ref="D34:D39">ROUND(C34/B34*100,1)</f>
        <v>95.3</v>
      </c>
      <c r="E34" s="122">
        <f>C34-B34</f>
        <v>-415</v>
      </c>
    </row>
    <row r="35" spans="1:5" ht="15" customHeight="1">
      <c r="A35" s="77" t="s">
        <v>123</v>
      </c>
      <c r="B35" s="191">
        <v>7820</v>
      </c>
      <c r="C35" s="97">
        <v>7553</v>
      </c>
      <c r="D35" s="114">
        <f t="shared" si="2"/>
        <v>96.6</v>
      </c>
      <c r="E35" s="123">
        <f>C35-B35</f>
        <v>-267</v>
      </c>
    </row>
    <row r="36" spans="1:5" ht="28.5" customHeight="1">
      <c r="A36" s="77" t="s">
        <v>162</v>
      </c>
      <c r="B36" s="191">
        <v>2420</v>
      </c>
      <c r="C36" s="97">
        <v>2970</v>
      </c>
      <c r="D36" s="114">
        <f t="shared" si="2"/>
        <v>122.7</v>
      </c>
      <c r="E36" s="195" t="s">
        <v>179</v>
      </c>
    </row>
    <row r="37" spans="1:5" ht="15" customHeight="1">
      <c r="A37" s="87" t="s">
        <v>133</v>
      </c>
      <c r="B37" s="140">
        <v>2555</v>
      </c>
      <c r="C37" s="98">
        <v>2207</v>
      </c>
      <c r="D37" s="114">
        <f t="shared" si="2"/>
        <v>86.4</v>
      </c>
      <c r="E37" s="126">
        <f>C37-B37</f>
        <v>-348</v>
      </c>
    </row>
    <row r="38" spans="1:5" ht="15" customHeight="1">
      <c r="A38" s="87" t="s">
        <v>134</v>
      </c>
      <c r="B38" s="192">
        <v>771</v>
      </c>
      <c r="C38" s="129">
        <v>232</v>
      </c>
      <c r="D38" s="114" t="s">
        <v>135</v>
      </c>
      <c r="E38" s="128" t="s">
        <v>135</v>
      </c>
    </row>
    <row r="39" spans="1:5" ht="28.5" customHeight="1">
      <c r="A39" s="88" t="s">
        <v>136</v>
      </c>
      <c r="B39" s="138">
        <v>4905</v>
      </c>
      <c r="C39" s="99">
        <v>5682</v>
      </c>
      <c r="D39" s="127">
        <f t="shared" si="2"/>
        <v>115.8</v>
      </c>
      <c r="E39" s="217" t="s">
        <v>181</v>
      </c>
    </row>
    <row r="40" spans="1:5" ht="18" customHeight="1">
      <c r="A40" s="77" t="s">
        <v>137</v>
      </c>
      <c r="B40" s="191">
        <v>3</v>
      </c>
      <c r="C40" s="97">
        <v>4</v>
      </c>
      <c r="D40" s="246" t="s">
        <v>180</v>
      </c>
      <c r="E40" s="247"/>
    </row>
  </sheetData>
  <sheetProtection/>
  <mergeCells count="18">
    <mergeCell ref="A1:E1"/>
    <mergeCell ref="A2:A3"/>
    <mergeCell ref="B2:B3"/>
    <mergeCell ref="C2:C3"/>
    <mergeCell ref="D2:E2"/>
    <mergeCell ref="D8:E8"/>
    <mergeCell ref="D12:E12"/>
    <mergeCell ref="D14:E14"/>
    <mergeCell ref="D16:E16"/>
    <mergeCell ref="D24:E24"/>
    <mergeCell ref="D25:E25"/>
    <mergeCell ref="D30:E30"/>
    <mergeCell ref="A31:E31"/>
    <mergeCell ref="A32:A33"/>
    <mergeCell ref="B32:B33"/>
    <mergeCell ref="C32:C33"/>
    <mergeCell ref="D32:E32"/>
    <mergeCell ref="D40:E40"/>
  </mergeCells>
  <printOptions/>
  <pageMargins left="0.1968503937007874" right="0.1968503937007874" top="0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Q28"/>
  <sheetViews>
    <sheetView tabSelected="1" view="pageBreakPreview" zoomScale="75" zoomScaleNormal="75" zoomScaleSheetLayoutView="75" workbookViewId="0" topLeftCell="A1">
      <selection activeCell="M40" sqref="M40"/>
    </sheetView>
  </sheetViews>
  <sheetFormatPr defaultColWidth="9.140625" defaultRowHeight="15"/>
  <cols>
    <col min="1" max="1" width="24.7109375" style="4" customWidth="1"/>
    <col min="2" max="3" width="7.7109375" style="4" customWidth="1"/>
    <col min="4" max="5" width="8.00390625" style="4" customWidth="1"/>
    <col min="6" max="7" width="7.7109375" style="4" customWidth="1"/>
    <col min="8" max="9" width="8.00390625" style="4" customWidth="1"/>
    <col min="10" max="11" width="7.7109375" style="4" customWidth="1"/>
    <col min="12" max="13" width="8.00390625" style="4" customWidth="1"/>
    <col min="14" max="15" width="7.7109375" style="4" customWidth="1"/>
    <col min="16" max="17" width="8.00390625" style="4" customWidth="1"/>
    <col min="18" max="20" width="7.7109375" style="4" customWidth="1"/>
    <col min="21" max="22" width="9.7109375" style="4" customWidth="1"/>
    <col min="23" max="24" width="8.7109375" style="4" customWidth="1"/>
    <col min="25" max="25" width="9.7109375" style="4" customWidth="1"/>
    <col min="26" max="26" width="10.00390625" style="4" customWidth="1"/>
    <col min="27" max="28" width="8.7109375" style="4" customWidth="1"/>
    <col min="29" max="30" width="9.7109375" style="4" customWidth="1"/>
    <col min="31" max="32" width="8.7109375" style="4" customWidth="1"/>
    <col min="33" max="34" width="9.7109375" style="4" customWidth="1"/>
    <col min="35" max="36" width="8.7109375" style="4" customWidth="1"/>
    <col min="37" max="44" width="12.28125" style="4" customWidth="1"/>
    <col min="45" max="45" width="13.00390625" style="4" customWidth="1"/>
    <col min="46" max="48" width="12.28125" style="4" customWidth="1"/>
    <col min="49" max="52" width="7.7109375" style="4" customWidth="1"/>
    <col min="53" max="55" width="7.57421875" style="4" customWidth="1"/>
    <col min="56" max="56" width="7.7109375" style="4" customWidth="1"/>
    <col min="57" max="60" width="7.57421875" style="4" customWidth="1"/>
    <col min="61" max="61" width="7.421875" style="4" customWidth="1"/>
    <col min="62" max="63" width="7.7109375" style="4" customWidth="1"/>
    <col min="64" max="64" width="9.8515625" style="4" customWidth="1"/>
    <col min="65" max="66" width="7.421875" style="4" customWidth="1"/>
    <col min="67" max="68" width="7.7109375" style="4" customWidth="1"/>
    <col min="69" max="16384" width="9.140625" style="4" customWidth="1"/>
  </cols>
  <sheetData>
    <row r="1" spans="1:60" ht="21.75" customHeight="1">
      <c r="A1" s="1"/>
      <c r="B1" s="261" t="s">
        <v>65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65"/>
      <c r="S1" s="65"/>
      <c r="T1" s="65"/>
      <c r="U1" s="65"/>
      <c r="V1" s="65"/>
      <c r="W1" s="65"/>
      <c r="X1" s="65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R1" s="3"/>
      <c r="AS1" s="3"/>
      <c r="AT1" s="3"/>
      <c r="AU1" s="3"/>
      <c r="AW1" s="5"/>
      <c r="AY1" s="5"/>
      <c r="AZ1" s="5"/>
      <c r="BB1" s="6"/>
      <c r="BG1" s="6"/>
      <c r="BH1" s="6"/>
    </row>
    <row r="2" spans="1:68" ht="21.75" customHeight="1">
      <c r="A2" s="7"/>
      <c r="B2" s="262" t="s">
        <v>163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155"/>
      <c r="S2" s="155"/>
      <c r="T2" s="155"/>
      <c r="U2" s="155"/>
      <c r="V2" s="155"/>
      <c r="W2" s="155"/>
      <c r="X2" s="155"/>
      <c r="Y2" s="156"/>
      <c r="Z2" s="156"/>
      <c r="AA2" s="156"/>
      <c r="AC2" s="156"/>
      <c r="AD2" s="156"/>
      <c r="AE2" s="156"/>
      <c r="AF2" s="156"/>
      <c r="AG2" s="156"/>
      <c r="AH2" s="156"/>
      <c r="AI2" s="156"/>
      <c r="AJ2" s="6" t="s">
        <v>3</v>
      </c>
      <c r="AK2" s="156"/>
      <c r="AL2" s="156"/>
      <c r="AM2" s="156"/>
      <c r="AO2" s="8"/>
      <c r="AP2" s="8"/>
      <c r="AQ2" s="8"/>
      <c r="AR2" s="8"/>
      <c r="AS2" s="8"/>
      <c r="AT2" s="8"/>
      <c r="AU2" s="8"/>
      <c r="AV2" s="6" t="s">
        <v>3</v>
      </c>
      <c r="AW2" s="9"/>
      <c r="AX2" s="9"/>
      <c r="AY2" s="6"/>
      <c r="BA2" s="9"/>
      <c r="BB2" s="6"/>
      <c r="BE2" s="6"/>
      <c r="BJ2" s="6"/>
      <c r="BP2" s="6" t="s">
        <v>3</v>
      </c>
    </row>
    <row r="3" spans="1:68" ht="12.75" customHeight="1">
      <c r="A3" s="157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  <c r="S3" s="155"/>
      <c r="T3" s="155"/>
      <c r="U3" s="155"/>
      <c r="V3" s="155"/>
      <c r="W3" s="155"/>
      <c r="X3" s="155"/>
      <c r="Y3" s="156"/>
      <c r="Z3" s="156"/>
      <c r="AA3" s="156"/>
      <c r="AB3" s="9"/>
      <c r="AC3" s="156"/>
      <c r="AD3" s="156"/>
      <c r="AE3" s="156"/>
      <c r="AF3" s="156"/>
      <c r="AG3" s="156"/>
      <c r="AH3" s="156"/>
      <c r="AI3" s="156"/>
      <c r="AJ3" s="158"/>
      <c r="AK3" s="156"/>
      <c r="AL3" s="156"/>
      <c r="AM3" s="156"/>
      <c r="AN3" s="9"/>
      <c r="AO3" s="8"/>
      <c r="AP3" s="8"/>
      <c r="AQ3" s="8"/>
      <c r="AR3" s="8"/>
      <c r="AS3" s="8"/>
      <c r="AT3" s="8"/>
      <c r="AU3" s="8"/>
      <c r="AV3" s="158"/>
      <c r="AW3" s="9"/>
      <c r="AX3" s="9"/>
      <c r="AY3" s="158"/>
      <c r="AZ3" s="9"/>
      <c r="BA3" s="9"/>
      <c r="BB3" s="158"/>
      <c r="BC3" s="9"/>
      <c r="BD3" s="9"/>
      <c r="BE3" s="158"/>
      <c r="BF3" s="9"/>
      <c r="BG3" s="9"/>
      <c r="BH3" s="9"/>
      <c r="BI3" s="9"/>
      <c r="BJ3" s="158"/>
      <c r="BK3" s="9"/>
      <c r="BL3" s="9"/>
      <c r="BM3" s="9"/>
      <c r="BN3" s="9"/>
      <c r="BO3" s="9"/>
      <c r="BP3" s="158"/>
    </row>
    <row r="4" spans="1:68" ht="11.25" customHeight="1">
      <c r="A4" s="259"/>
      <c r="B4" s="257" t="s">
        <v>79</v>
      </c>
      <c r="C4" s="257"/>
      <c r="D4" s="257"/>
      <c r="E4" s="257"/>
      <c r="F4" s="263" t="s">
        <v>69</v>
      </c>
      <c r="G4" s="263"/>
      <c r="H4" s="263"/>
      <c r="I4" s="263"/>
      <c r="J4" s="257" t="s">
        <v>80</v>
      </c>
      <c r="K4" s="257"/>
      <c r="L4" s="257"/>
      <c r="M4" s="257"/>
      <c r="N4" s="257" t="s">
        <v>81</v>
      </c>
      <c r="O4" s="257"/>
      <c r="P4" s="257"/>
      <c r="Q4" s="257"/>
      <c r="R4" s="257" t="s">
        <v>82</v>
      </c>
      <c r="S4" s="257"/>
      <c r="T4" s="257"/>
      <c r="U4" s="257" t="s">
        <v>83</v>
      </c>
      <c r="V4" s="257"/>
      <c r="W4" s="257"/>
      <c r="X4" s="257"/>
      <c r="Y4" s="257" t="s">
        <v>4</v>
      </c>
      <c r="Z4" s="257"/>
      <c r="AA4" s="257"/>
      <c r="AB4" s="257"/>
      <c r="AC4" s="257" t="s">
        <v>5</v>
      </c>
      <c r="AD4" s="257"/>
      <c r="AE4" s="257"/>
      <c r="AF4" s="257"/>
      <c r="AG4" s="257"/>
      <c r="AH4" s="257"/>
      <c r="AI4" s="257"/>
      <c r="AJ4" s="257"/>
      <c r="AK4" s="257" t="s">
        <v>67</v>
      </c>
      <c r="AL4" s="257"/>
      <c r="AM4" s="257"/>
      <c r="AN4" s="257"/>
      <c r="AO4" s="258" t="s">
        <v>6</v>
      </c>
      <c r="AP4" s="258"/>
      <c r="AQ4" s="258"/>
      <c r="AR4" s="258"/>
      <c r="AS4" s="257" t="s">
        <v>85</v>
      </c>
      <c r="AT4" s="257"/>
      <c r="AU4" s="257"/>
      <c r="AV4" s="257"/>
      <c r="AW4" s="257" t="s">
        <v>86</v>
      </c>
      <c r="AX4" s="257"/>
      <c r="AY4" s="257"/>
      <c r="AZ4" s="257"/>
      <c r="BA4" s="257" t="s">
        <v>87</v>
      </c>
      <c r="BB4" s="257"/>
      <c r="BC4" s="257"/>
      <c r="BD4" s="257"/>
      <c r="BE4" s="257" t="s">
        <v>164</v>
      </c>
      <c r="BF4" s="257"/>
      <c r="BG4" s="257"/>
      <c r="BH4" s="257" t="s">
        <v>72</v>
      </c>
      <c r="BI4" s="257"/>
      <c r="BJ4" s="257"/>
      <c r="BK4" s="257"/>
      <c r="BL4" s="257"/>
      <c r="BM4" s="257" t="s">
        <v>74</v>
      </c>
      <c r="BN4" s="257"/>
      <c r="BO4" s="257"/>
      <c r="BP4" s="257"/>
    </row>
    <row r="5" spans="1:68" ht="27.75" customHeight="1">
      <c r="A5" s="259"/>
      <c r="B5" s="257"/>
      <c r="C5" s="257"/>
      <c r="D5" s="257"/>
      <c r="E5" s="257"/>
      <c r="F5" s="257" t="s">
        <v>70</v>
      </c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 t="s">
        <v>78</v>
      </c>
      <c r="AD5" s="257"/>
      <c r="AE5" s="257"/>
      <c r="AF5" s="257"/>
      <c r="AG5" s="257" t="s">
        <v>84</v>
      </c>
      <c r="AH5" s="257"/>
      <c r="AI5" s="257"/>
      <c r="AJ5" s="257"/>
      <c r="AK5" s="257"/>
      <c r="AL5" s="257"/>
      <c r="AM5" s="257"/>
      <c r="AN5" s="257"/>
      <c r="AO5" s="258"/>
      <c r="AP5" s="258"/>
      <c r="AQ5" s="258"/>
      <c r="AR5" s="258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</row>
    <row r="6" spans="1:68" ht="31.5" customHeight="1">
      <c r="A6" s="259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8"/>
      <c r="AP6" s="258"/>
      <c r="AQ6" s="258"/>
      <c r="AR6" s="258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 t="s">
        <v>73</v>
      </c>
      <c r="BI6" s="257"/>
      <c r="BJ6" s="257"/>
      <c r="BK6" s="257"/>
      <c r="BL6" s="151" t="s">
        <v>88</v>
      </c>
      <c r="BM6" s="257"/>
      <c r="BN6" s="257"/>
      <c r="BO6" s="257"/>
      <c r="BP6" s="257"/>
    </row>
    <row r="7" spans="1:68" ht="42" customHeight="1">
      <c r="A7" s="259"/>
      <c r="B7" s="256">
        <v>2018</v>
      </c>
      <c r="C7" s="256">
        <v>2019</v>
      </c>
      <c r="D7" s="256" t="s">
        <v>7</v>
      </c>
      <c r="E7" s="256"/>
      <c r="F7" s="256">
        <v>2018</v>
      </c>
      <c r="G7" s="256">
        <v>2019</v>
      </c>
      <c r="H7" s="256" t="s">
        <v>7</v>
      </c>
      <c r="I7" s="256"/>
      <c r="J7" s="256">
        <v>2018</v>
      </c>
      <c r="K7" s="256">
        <v>2019</v>
      </c>
      <c r="L7" s="256" t="s">
        <v>7</v>
      </c>
      <c r="M7" s="256"/>
      <c r="N7" s="256">
        <v>2018</v>
      </c>
      <c r="O7" s="256">
        <v>2019</v>
      </c>
      <c r="P7" s="256" t="s">
        <v>7</v>
      </c>
      <c r="Q7" s="256"/>
      <c r="R7" s="256">
        <v>2018</v>
      </c>
      <c r="S7" s="256">
        <v>2019</v>
      </c>
      <c r="T7" s="260" t="s">
        <v>71</v>
      </c>
      <c r="U7" s="256">
        <v>2018</v>
      </c>
      <c r="V7" s="256">
        <v>2019</v>
      </c>
      <c r="W7" s="256" t="s">
        <v>7</v>
      </c>
      <c r="X7" s="256"/>
      <c r="Y7" s="256">
        <v>2018</v>
      </c>
      <c r="Z7" s="256">
        <v>2019</v>
      </c>
      <c r="AA7" s="256" t="s">
        <v>7</v>
      </c>
      <c r="AB7" s="256"/>
      <c r="AC7" s="256">
        <v>2018</v>
      </c>
      <c r="AD7" s="256">
        <v>2019</v>
      </c>
      <c r="AE7" s="256" t="s">
        <v>7</v>
      </c>
      <c r="AF7" s="256"/>
      <c r="AG7" s="256">
        <v>2018</v>
      </c>
      <c r="AH7" s="256">
        <v>2019</v>
      </c>
      <c r="AI7" s="256" t="s">
        <v>7</v>
      </c>
      <c r="AJ7" s="256"/>
      <c r="AK7" s="256">
        <v>2018</v>
      </c>
      <c r="AL7" s="256">
        <v>2019</v>
      </c>
      <c r="AM7" s="256" t="s">
        <v>7</v>
      </c>
      <c r="AN7" s="256"/>
      <c r="AO7" s="256">
        <v>2018</v>
      </c>
      <c r="AP7" s="256">
        <v>2019</v>
      </c>
      <c r="AQ7" s="256" t="s">
        <v>7</v>
      </c>
      <c r="AR7" s="256"/>
      <c r="AS7" s="256" t="s">
        <v>8</v>
      </c>
      <c r="AT7" s="256"/>
      <c r="AU7" s="256" t="s">
        <v>7</v>
      </c>
      <c r="AV7" s="256"/>
      <c r="AW7" s="256">
        <v>2018</v>
      </c>
      <c r="AX7" s="256">
        <v>2019</v>
      </c>
      <c r="AY7" s="256" t="s">
        <v>7</v>
      </c>
      <c r="AZ7" s="256"/>
      <c r="BA7" s="256">
        <v>2018</v>
      </c>
      <c r="BB7" s="256">
        <v>2019</v>
      </c>
      <c r="BC7" s="256" t="s">
        <v>7</v>
      </c>
      <c r="BD7" s="256"/>
      <c r="BE7" s="256">
        <v>2018</v>
      </c>
      <c r="BF7" s="256">
        <v>2019</v>
      </c>
      <c r="BG7" s="256" t="s">
        <v>2</v>
      </c>
      <c r="BH7" s="256">
        <v>2018</v>
      </c>
      <c r="BI7" s="256">
        <v>2019</v>
      </c>
      <c r="BJ7" s="256" t="s">
        <v>7</v>
      </c>
      <c r="BK7" s="256"/>
      <c r="BL7" s="256">
        <v>2019</v>
      </c>
      <c r="BM7" s="256">
        <v>2018</v>
      </c>
      <c r="BN7" s="256">
        <v>2019</v>
      </c>
      <c r="BO7" s="256" t="s">
        <v>7</v>
      </c>
      <c r="BP7" s="256"/>
    </row>
    <row r="8" spans="1:68" s="11" customFormat="1" ht="18.75" customHeight="1">
      <c r="A8" s="259"/>
      <c r="B8" s="256"/>
      <c r="C8" s="256"/>
      <c r="D8" s="10" t="s">
        <v>2</v>
      </c>
      <c r="E8" s="10" t="s">
        <v>9</v>
      </c>
      <c r="F8" s="256"/>
      <c r="G8" s="256"/>
      <c r="H8" s="10" t="s">
        <v>2</v>
      </c>
      <c r="I8" s="10" t="s">
        <v>9</v>
      </c>
      <c r="J8" s="256"/>
      <c r="K8" s="256"/>
      <c r="L8" s="10" t="s">
        <v>2</v>
      </c>
      <c r="M8" s="10" t="s">
        <v>9</v>
      </c>
      <c r="N8" s="256"/>
      <c r="O8" s="256"/>
      <c r="P8" s="10" t="s">
        <v>2</v>
      </c>
      <c r="Q8" s="10" t="s">
        <v>9</v>
      </c>
      <c r="R8" s="256"/>
      <c r="S8" s="256"/>
      <c r="T8" s="260"/>
      <c r="U8" s="256"/>
      <c r="V8" s="256"/>
      <c r="W8" s="10" t="s">
        <v>2</v>
      </c>
      <c r="X8" s="10" t="s">
        <v>9</v>
      </c>
      <c r="Y8" s="256"/>
      <c r="Z8" s="256"/>
      <c r="AA8" s="10" t="s">
        <v>2</v>
      </c>
      <c r="AB8" s="10" t="s">
        <v>9</v>
      </c>
      <c r="AC8" s="256"/>
      <c r="AD8" s="256"/>
      <c r="AE8" s="10" t="s">
        <v>2</v>
      </c>
      <c r="AF8" s="10" t="s">
        <v>9</v>
      </c>
      <c r="AG8" s="256"/>
      <c r="AH8" s="256"/>
      <c r="AI8" s="10" t="s">
        <v>2</v>
      </c>
      <c r="AJ8" s="10" t="s">
        <v>9</v>
      </c>
      <c r="AK8" s="256"/>
      <c r="AL8" s="256"/>
      <c r="AM8" s="10" t="s">
        <v>2</v>
      </c>
      <c r="AN8" s="10" t="s">
        <v>9</v>
      </c>
      <c r="AO8" s="256"/>
      <c r="AP8" s="256"/>
      <c r="AQ8" s="10" t="s">
        <v>2</v>
      </c>
      <c r="AR8" s="10" t="s">
        <v>9</v>
      </c>
      <c r="AS8" s="10">
        <v>2018</v>
      </c>
      <c r="AT8" s="10">
        <v>2019</v>
      </c>
      <c r="AU8" s="10" t="s">
        <v>2</v>
      </c>
      <c r="AV8" s="10" t="s">
        <v>9</v>
      </c>
      <c r="AW8" s="256"/>
      <c r="AX8" s="256"/>
      <c r="AY8" s="10" t="s">
        <v>2</v>
      </c>
      <c r="AZ8" s="10" t="s">
        <v>9</v>
      </c>
      <c r="BA8" s="256"/>
      <c r="BB8" s="256"/>
      <c r="BC8" s="10" t="s">
        <v>2</v>
      </c>
      <c r="BD8" s="10" t="s">
        <v>9</v>
      </c>
      <c r="BE8" s="256"/>
      <c r="BF8" s="256"/>
      <c r="BG8" s="256"/>
      <c r="BH8" s="256"/>
      <c r="BI8" s="256"/>
      <c r="BJ8" s="10" t="s">
        <v>2</v>
      </c>
      <c r="BK8" s="10" t="s">
        <v>9</v>
      </c>
      <c r="BL8" s="256"/>
      <c r="BM8" s="256"/>
      <c r="BN8" s="256"/>
      <c r="BO8" s="10" t="s">
        <v>2</v>
      </c>
      <c r="BP8" s="10" t="s">
        <v>9</v>
      </c>
    </row>
    <row r="9" spans="1:68" ht="12.75" customHeight="1">
      <c r="A9" s="12" t="s">
        <v>10</v>
      </c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  <c r="M9" s="12">
        <v>12</v>
      </c>
      <c r="N9" s="12">
        <v>13</v>
      </c>
      <c r="O9" s="12">
        <v>14</v>
      </c>
      <c r="P9" s="12">
        <v>15</v>
      </c>
      <c r="Q9" s="12">
        <v>16</v>
      </c>
      <c r="R9" s="12">
        <v>17</v>
      </c>
      <c r="S9" s="12">
        <v>18</v>
      </c>
      <c r="T9" s="12">
        <v>19</v>
      </c>
      <c r="U9" s="12">
        <v>20</v>
      </c>
      <c r="V9" s="12">
        <v>21</v>
      </c>
      <c r="W9" s="12">
        <v>22</v>
      </c>
      <c r="X9" s="12">
        <v>23</v>
      </c>
      <c r="Y9" s="12">
        <v>24</v>
      </c>
      <c r="Z9" s="12">
        <v>25</v>
      </c>
      <c r="AA9" s="12">
        <v>26</v>
      </c>
      <c r="AB9" s="12">
        <v>27</v>
      </c>
      <c r="AC9" s="12">
        <v>28</v>
      </c>
      <c r="AD9" s="12">
        <v>29</v>
      </c>
      <c r="AE9" s="12">
        <v>30</v>
      </c>
      <c r="AF9" s="12">
        <v>31</v>
      </c>
      <c r="AG9" s="12">
        <v>32</v>
      </c>
      <c r="AH9" s="12">
        <v>33</v>
      </c>
      <c r="AI9" s="12">
        <v>34</v>
      </c>
      <c r="AJ9" s="12">
        <v>35</v>
      </c>
      <c r="AK9" s="12">
        <v>36</v>
      </c>
      <c r="AL9" s="12">
        <v>37</v>
      </c>
      <c r="AM9" s="12">
        <v>38</v>
      </c>
      <c r="AN9" s="12">
        <v>39</v>
      </c>
      <c r="AO9" s="12">
        <v>40</v>
      </c>
      <c r="AP9" s="12">
        <v>41</v>
      </c>
      <c r="AQ9" s="12">
        <v>42</v>
      </c>
      <c r="AR9" s="12">
        <v>43</v>
      </c>
      <c r="AS9" s="12">
        <v>44</v>
      </c>
      <c r="AT9" s="12">
        <v>45</v>
      </c>
      <c r="AU9" s="12">
        <v>46</v>
      </c>
      <c r="AV9" s="12">
        <v>47</v>
      </c>
      <c r="AW9" s="12">
        <v>48</v>
      </c>
      <c r="AX9" s="12">
        <v>49</v>
      </c>
      <c r="AY9" s="12">
        <v>50</v>
      </c>
      <c r="AZ9" s="12">
        <v>51</v>
      </c>
      <c r="BA9" s="12">
        <v>52</v>
      </c>
      <c r="BB9" s="12">
        <v>53</v>
      </c>
      <c r="BC9" s="12">
        <v>54</v>
      </c>
      <c r="BD9" s="12">
        <v>55</v>
      </c>
      <c r="BE9" s="12">
        <v>56</v>
      </c>
      <c r="BF9" s="12">
        <v>57</v>
      </c>
      <c r="BG9" s="12">
        <v>58</v>
      </c>
      <c r="BH9" s="12">
        <v>59</v>
      </c>
      <c r="BI9" s="12">
        <v>60</v>
      </c>
      <c r="BJ9" s="12">
        <v>61</v>
      </c>
      <c r="BK9" s="12">
        <v>62</v>
      </c>
      <c r="BL9" s="136">
        <v>63</v>
      </c>
      <c r="BM9" s="136">
        <v>64</v>
      </c>
      <c r="BN9" s="136">
        <v>65</v>
      </c>
      <c r="BO9" s="136">
        <v>66</v>
      </c>
      <c r="BP9" s="136">
        <v>67</v>
      </c>
    </row>
    <row r="10" spans="1:68" s="14" customFormat="1" ht="20.25" customHeight="1">
      <c r="A10" s="62" t="s">
        <v>47</v>
      </c>
      <c r="B10" s="66">
        <f>SUM(B11:B27)</f>
        <v>21009</v>
      </c>
      <c r="C10" s="66">
        <f>SUM(C11:C27)</f>
        <v>19769</v>
      </c>
      <c r="D10" s="67">
        <f aca="true" t="shared" si="0" ref="D10:D27">C10/B10*100</f>
        <v>94.09776762339949</v>
      </c>
      <c r="E10" s="66">
        <f aca="true" t="shared" si="1" ref="E10:E27">C10-B10</f>
        <v>-1240</v>
      </c>
      <c r="F10" s="66">
        <f>SUM(F11:F27)</f>
        <v>11847</v>
      </c>
      <c r="G10" s="66">
        <f>SUM(G11:G27)</f>
        <v>11635</v>
      </c>
      <c r="H10" s="67">
        <f aca="true" t="shared" si="2" ref="H10:H27">G10/F10*100</f>
        <v>98.21051743057313</v>
      </c>
      <c r="I10" s="66">
        <f aca="true" t="shared" si="3" ref="I10:I27">G10-F10</f>
        <v>-212</v>
      </c>
      <c r="J10" s="66">
        <f>SUM(J11:J27)</f>
        <v>24398</v>
      </c>
      <c r="K10" s="66">
        <f>SUM(K11:K27)</f>
        <v>29349</v>
      </c>
      <c r="L10" s="67">
        <f aca="true" t="shared" si="4" ref="L10:L27">K10/J10*100</f>
        <v>120.29264693827363</v>
      </c>
      <c r="M10" s="66">
        <f aca="true" t="shared" si="5" ref="M10:M27">K10-J10</f>
        <v>4951</v>
      </c>
      <c r="N10" s="66">
        <f>SUM(N11:N27)</f>
        <v>18821</v>
      </c>
      <c r="O10" s="66">
        <f>SUM(O11:O27)</f>
        <v>23146</v>
      </c>
      <c r="P10" s="68">
        <f aca="true" t="shared" si="6" ref="P10:P27">O10/N10*100</f>
        <v>122.97965039052123</v>
      </c>
      <c r="Q10" s="66">
        <f aca="true" t="shared" si="7" ref="Q10:Q27">O10-N10</f>
        <v>4325</v>
      </c>
      <c r="R10" s="67">
        <f>N10/J10*100</f>
        <v>77.14156898106403</v>
      </c>
      <c r="S10" s="67">
        <f>O10/K10*100</f>
        <v>78.86469726396129</v>
      </c>
      <c r="T10" s="67">
        <f>S10-R10</f>
        <v>1.7231282828972638</v>
      </c>
      <c r="U10" s="66">
        <f>SUM(U11:U27)</f>
        <v>4003</v>
      </c>
      <c r="V10" s="66">
        <f>SUM(V11:V27)</f>
        <v>4068</v>
      </c>
      <c r="W10" s="68">
        <f aca="true" t="shared" si="8" ref="W10:W27">V10/U10*100</f>
        <v>101.62378216337746</v>
      </c>
      <c r="X10" s="66">
        <f aca="true" t="shared" si="9" ref="X10:X27">V10-U10</f>
        <v>65</v>
      </c>
      <c r="Y10" s="94">
        <f>SUM(Y11:Y27)</f>
        <v>86397</v>
      </c>
      <c r="Z10" s="94">
        <f>SUM(Z11:Z27)</f>
        <v>84269</v>
      </c>
      <c r="AA10" s="96">
        <f aca="true" t="shared" si="10" ref="AA10:AA27">Z10/Y10*100</f>
        <v>97.53695151452018</v>
      </c>
      <c r="AB10" s="94">
        <f aca="true" t="shared" si="11" ref="AB10:AB27">Z10-Y10</f>
        <v>-2128</v>
      </c>
      <c r="AC10" s="94">
        <f>SUM(AC11:AC27)</f>
        <v>19610</v>
      </c>
      <c r="AD10" s="94">
        <f>SUM(AD11:AD27)</f>
        <v>18860</v>
      </c>
      <c r="AE10" s="96">
        <f aca="true" t="shared" si="12" ref="AE10:AE27">AD10/AC10*100</f>
        <v>96.1754207037226</v>
      </c>
      <c r="AF10" s="94">
        <f aca="true" t="shared" si="13" ref="AF10:AF27">AD10-AC10</f>
        <v>-750</v>
      </c>
      <c r="AG10" s="94">
        <f>SUM(AG11:AG27)</f>
        <v>42523</v>
      </c>
      <c r="AH10" s="94">
        <f>SUM(AH11:AH27)</f>
        <v>35516</v>
      </c>
      <c r="AI10" s="96">
        <f aca="true" t="shared" si="14" ref="AI10:AI22">AH10/AG10*100</f>
        <v>83.52185875878936</v>
      </c>
      <c r="AJ10" s="94">
        <f aca="true" t="shared" si="15" ref="AJ10:AJ27">AH10-AG10</f>
        <v>-7007</v>
      </c>
      <c r="AK10" s="66">
        <f>SUM(AK11:AK27)</f>
        <v>6712</v>
      </c>
      <c r="AL10" s="66">
        <f>SUM(AL11:AL27)</f>
        <v>6895</v>
      </c>
      <c r="AM10" s="68">
        <f>AL10/AK10*100</f>
        <v>102.72646007151371</v>
      </c>
      <c r="AN10" s="66">
        <f aca="true" t="shared" si="16" ref="AN10:AN27">AL10-AK10</f>
        <v>183</v>
      </c>
      <c r="AO10" s="92">
        <f>SUM(AO11:AO27)</f>
        <v>6270</v>
      </c>
      <c r="AP10" s="92">
        <f>SUM(AP11:AP27)</f>
        <v>6625</v>
      </c>
      <c r="AQ10" s="93">
        <f>ROUND(AP10/AO10*100,1)</f>
        <v>105.7</v>
      </c>
      <c r="AR10" s="92">
        <f aca="true" t="shared" si="17" ref="AR10:AR27">AP10-AO10</f>
        <v>355</v>
      </c>
      <c r="AS10" s="94">
        <f>SUM(AS11:AS27)</f>
        <v>28020</v>
      </c>
      <c r="AT10" s="94">
        <f>SUM(AT11:AT27)</f>
        <v>33956</v>
      </c>
      <c r="AU10" s="95">
        <f aca="true" t="shared" si="18" ref="AU10:AU27">ROUND(AT10/AS10*100,1)</f>
        <v>121.2</v>
      </c>
      <c r="AV10" s="94">
        <f aca="true" t="shared" si="19" ref="AV10:AV27">AT10-AS10</f>
        <v>5936</v>
      </c>
      <c r="AW10" s="66">
        <f>SUM(AW11:AW27)</f>
        <v>8923</v>
      </c>
      <c r="AX10" s="66">
        <f>SUM(AX11:AX27)</f>
        <v>8508</v>
      </c>
      <c r="AY10" s="68">
        <f aca="true" t="shared" si="20" ref="AY10:AY27">AX10/AW10*100</f>
        <v>95.34909783705032</v>
      </c>
      <c r="AZ10" s="66">
        <f aca="true" t="shared" si="21" ref="AZ10:AZ27">AX10-AW10</f>
        <v>-415</v>
      </c>
      <c r="BA10" s="66">
        <f>SUM(BA11:BA27)</f>
        <v>7820</v>
      </c>
      <c r="BB10" s="66">
        <f>SUM(BB11:BB27)</f>
        <v>7553</v>
      </c>
      <c r="BC10" s="68">
        <f aca="true" t="shared" si="22" ref="BC10:BC27">BB10/BA10*100</f>
        <v>96.58567774936061</v>
      </c>
      <c r="BD10" s="66">
        <f aca="true" t="shared" si="23" ref="BD10:BD27">BB10-BA10</f>
        <v>-267</v>
      </c>
      <c r="BE10" s="69">
        <v>2420</v>
      </c>
      <c r="BF10" s="69">
        <v>2970</v>
      </c>
      <c r="BG10" s="67">
        <f>BF10/BE10*100</f>
        <v>122.72727272727273</v>
      </c>
      <c r="BH10" s="94">
        <f>SUM(BH11:BH27)</f>
        <v>2555</v>
      </c>
      <c r="BI10" s="94">
        <f>SUM(BI11:BI27)</f>
        <v>2207</v>
      </c>
      <c r="BJ10" s="95">
        <f aca="true" t="shared" si="24" ref="BJ10:BJ27">ROUND(BI10/BH10*100,1)</f>
        <v>86.4</v>
      </c>
      <c r="BK10" s="94">
        <f aca="true" t="shared" si="25" ref="BK10:BK27">BI10-BH10</f>
        <v>-348</v>
      </c>
      <c r="BL10" s="94">
        <f>SUM(BL11:BL27)</f>
        <v>232</v>
      </c>
      <c r="BM10" s="142">
        <v>4905</v>
      </c>
      <c r="BN10" s="142">
        <v>5682</v>
      </c>
      <c r="BO10" s="95">
        <f aca="true" t="shared" si="26" ref="BO10:BO27">ROUND(BN10/BM10*100,1)</f>
        <v>115.8</v>
      </c>
      <c r="BP10" s="94">
        <f aca="true" t="shared" si="27" ref="BP10:BP27">BN10-BM10</f>
        <v>777</v>
      </c>
    </row>
    <row r="11" spans="1:68" ht="20.25" customHeight="1">
      <c r="A11" s="63" t="s">
        <v>89</v>
      </c>
      <c r="B11" s="91">
        <v>402</v>
      </c>
      <c r="C11" s="91">
        <v>456</v>
      </c>
      <c r="D11" s="67">
        <f t="shared" si="0"/>
        <v>113.43283582089552</v>
      </c>
      <c r="E11" s="66">
        <f t="shared" si="1"/>
        <v>54</v>
      </c>
      <c r="F11" s="91">
        <v>209</v>
      </c>
      <c r="G11" s="91">
        <v>292</v>
      </c>
      <c r="H11" s="67">
        <f t="shared" si="2"/>
        <v>139.71291866028707</v>
      </c>
      <c r="I11" s="66">
        <f t="shared" si="3"/>
        <v>83</v>
      </c>
      <c r="J11" s="64">
        <v>635</v>
      </c>
      <c r="K11" s="64">
        <v>695</v>
      </c>
      <c r="L11" s="67">
        <f t="shared" si="4"/>
        <v>109.4488188976378</v>
      </c>
      <c r="M11" s="66">
        <f t="shared" si="5"/>
        <v>60</v>
      </c>
      <c r="N11" s="91">
        <v>512</v>
      </c>
      <c r="O11" s="91">
        <v>518</v>
      </c>
      <c r="P11" s="68">
        <f t="shared" si="6"/>
        <v>101.171875</v>
      </c>
      <c r="Q11" s="13">
        <f t="shared" si="7"/>
        <v>6</v>
      </c>
      <c r="R11" s="137">
        <f aca="true" t="shared" si="28" ref="R11:S27">N11/J11*100</f>
        <v>80.62992125984252</v>
      </c>
      <c r="S11" s="137">
        <f t="shared" si="28"/>
        <v>74.53237410071942</v>
      </c>
      <c r="T11" s="137">
        <f aca="true" t="shared" si="29" ref="T11:T27">S11-R11</f>
        <v>-6.097547159123096</v>
      </c>
      <c r="U11" s="91">
        <v>69</v>
      </c>
      <c r="V11" s="91">
        <v>83</v>
      </c>
      <c r="W11" s="68">
        <f t="shared" si="8"/>
        <v>120.28985507246377</v>
      </c>
      <c r="X11" s="66">
        <f t="shared" si="9"/>
        <v>14</v>
      </c>
      <c r="Y11" s="159">
        <v>2257</v>
      </c>
      <c r="Z11" s="159">
        <v>2125</v>
      </c>
      <c r="AA11" s="96">
        <f t="shared" si="10"/>
        <v>94.15152857775809</v>
      </c>
      <c r="AB11" s="94">
        <f t="shared" si="11"/>
        <v>-132</v>
      </c>
      <c r="AC11" s="159">
        <v>386</v>
      </c>
      <c r="AD11" s="159">
        <v>442</v>
      </c>
      <c r="AE11" s="96">
        <f t="shared" si="12"/>
        <v>114.5077720207254</v>
      </c>
      <c r="AF11" s="94">
        <f t="shared" si="13"/>
        <v>56</v>
      </c>
      <c r="AG11" s="159">
        <v>1287</v>
      </c>
      <c r="AH11" s="159">
        <v>987</v>
      </c>
      <c r="AI11" s="96">
        <f t="shared" si="14"/>
        <v>76.68997668997669</v>
      </c>
      <c r="AJ11" s="94">
        <f t="shared" si="15"/>
        <v>-300</v>
      </c>
      <c r="AK11" s="64">
        <v>86</v>
      </c>
      <c r="AL11" s="64">
        <v>110</v>
      </c>
      <c r="AM11" s="68">
        <f>AL11/AK11*100</f>
        <v>127.90697674418605</v>
      </c>
      <c r="AN11" s="66">
        <f t="shared" si="16"/>
        <v>24</v>
      </c>
      <c r="AO11" s="110">
        <v>151</v>
      </c>
      <c r="AP11" s="110">
        <v>143</v>
      </c>
      <c r="AQ11" s="93">
        <f aca="true" t="shared" si="30" ref="AQ11:AQ27">ROUND(AP11/AO11*100,1)</f>
        <v>94.7</v>
      </c>
      <c r="AR11" s="92">
        <f t="shared" si="17"/>
        <v>-8</v>
      </c>
      <c r="AS11" s="110">
        <v>644</v>
      </c>
      <c r="AT11" s="110">
        <v>711</v>
      </c>
      <c r="AU11" s="95">
        <f t="shared" si="18"/>
        <v>110.4</v>
      </c>
      <c r="AV11" s="94">
        <f t="shared" si="19"/>
        <v>67</v>
      </c>
      <c r="AW11" s="91">
        <v>156</v>
      </c>
      <c r="AX11" s="91">
        <v>187</v>
      </c>
      <c r="AY11" s="68">
        <f t="shared" si="20"/>
        <v>119.87179487179486</v>
      </c>
      <c r="AZ11" s="66">
        <f t="shared" si="21"/>
        <v>31</v>
      </c>
      <c r="BA11" s="91">
        <v>122</v>
      </c>
      <c r="BB11" s="91">
        <v>154</v>
      </c>
      <c r="BC11" s="68">
        <f t="shared" si="22"/>
        <v>126.22950819672131</v>
      </c>
      <c r="BD11" s="66">
        <f t="shared" si="23"/>
        <v>32</v>
      </c>
      <c r="BE11" s="64">
        <v>2656</v>
      </c>
      <c r="BF11" s="64">
        <v>2931</v>
      </c>
      <c r="BG11" s="67">
        <f aca="true" t="shared" si="31" ref="BG11:BG27">BF11/BE11*100</f>
        <v>110.3539156626506</v>
      </c>
      <c r="BH11" s="110">
        <v>19</v>
      </c>
      <c r="BI11" s="110">
        <v>15</v>
      </c>
      <c r="BJ11" s="95">
        <f t="shared" si="24"/>
        <v>78.9</v>
      </c>
      <c r="BK11" s="94">
        <f t="shared" si="25"/>
        <v>-4</v>
      </c>
      <c r="BL11" s="153">
        <v>5</v>
      </c>
      <c r="BM11" s="193">
        <v>4057.79</v>
      </c>
      <c r="BN11" s="215">
        <v>4380</v>
      </c>
      <c r="BO11" s="95">
        <f t="shared" si="26"/>
        <v>107.9</v>
      </c>
      <c r="BP11" s="94">
        <f t="shared" si="27"/>
        <v>322.21000000000004</v>
      </c>
    </row>
    <row r="12" spans="1:68" ht="19.5" customHeight="1">
      <c r="A12" s="63" t="s">
        <v>90</v>
      </c>
      <c r="B12" s="91">
        <v>3135</v>
      </c>
      <c r="C12" s="91">
        <v>3001</v>
      </c>
      <c r="D12" s="67">
        <f t="shared" si="0"/>
        <v>95.725677830941</v>
      </c>
      <c r="E12" s="66">
        <f t="shared" si="1"/>
        <v>-134</v>
      </c>
      <c r="F12" s="91">
        <v>1642</v>
      </c>
      <c r="G12" s="91">
        <v>1610</v>
      </c>
      <c r="H12" s="67">
        <f t="shared" si="2"/>
        <v>98.05115712545675</v>
      </c>
      <c r="I12" s="66">
        <f t="shared" si="3"/>
        <v>-32</v>
      </c>
      <c r="J12" s="64">
        <v>3204</v>
      </c>
      <c r="K12" s="64">
        <v>5216</v>
      </c>
      <c r="L12" s="67">
        <f t="shared" si="4"/>
        <v>162.79650436953807</v>
      </c>
      <c r="M12" s="66">
        <f t="shared" si="5"/>
        <v>2012</v>
      </c>
      <c r="N12" s="91">
        <v>2519</v>
      </c>
      <c r="O12" s="91">
        <v>4438</v>
      </c>
      <c r="P12" s="68">
        <f t="shared" si="6"/>
        <v>176.1810242159587</v>
      </c>
      <c r="Q12" s="13">
        <f t="shared" si="7"/>
        <v>1919</v>
      </c>
      <c r="R12" s="137">
        <f t="shared" si="28"/>
        <v>78.62047440699126</v>
      </c>
      <c r="S12" s="137">
        <f t="shared" si="28"/>
        <v>85.08435582822086</v>
      </c>
      <c r="T12" s="137">
        <f t="shared" si="29"/>
        <v>6.463881421229601</v>
      </c>
      <c r="U12" s="91">
        <v>427</v>
      </c>
      <c r="V12" s="91">
        <v>452</v>
      </c>
      <c r="W12" s="68">
        <f t="shared" si="8"/>
        <v>105.85480093676816</v>
      </c>
      <c r="X12" s="66">
        <f t="shared" si="9"/>
        <v>25</v>
      </c>
      <c r="Y12" s="159">
        <v>14647</v>
      </c>
      <c r="Z12" s="159">
        <v>13435</v>
      </c>
      <c r="AA12" s="96">
        <f t="shared" si="10"/>
        <v>91.72526797296374</v>
      </c>
      <c r="AB12" s="94">
        <f t="shared" si="11"/>
        <v>-1212</v>
      </c>
      <c r="AC12" s="159">
        <v>2728</v>
      </c>
      <c r="AD12" s="159">
        <v>2674</v>
      </c>
      <c r="AE12" s="96">
        <f t="shared" si="12"/>
        <v>98.02052785923753</v>
      </c>
      <c r="AF12" s="94">
        <f t="shared" si="13"/>
        <v>-54</v>
      </c>
      <c r="AG12" s="159">
        <v>8381</v>
      </c>
      <c r="AH12" s="159">
        <v>5905</v>
      </c>
      <c r="AI12" s="96">
        <f t="shared" si="14"/>
        <v>70.45698603985204</v>
      </c>
      <c r="AJ12" s="94">
        <f t="shared" si="15"/>
        <v>-2476</v>
      </c>
      <c r="AK12" s="64">
        <v>428</v>
      </c>
      <c r="AL12" s="64">
        <v>427</v>
      </c>
      <c r="AM12" s="68">
        <f>AL12/AK12*100</f>
        <v>99.76635514018692</v>
      </c>
      <c r="AN12" s="66">
        <f t="shared" si="16"/>
        <v>-1</v>
      </c>
      <c r="AO12" s="110">
        <v>991</v>
      </c>
      <c r="AP12" s="110">
        <v>1010</v>
      </c>
      <c r="AQ12" s="93">
        <f t="shared" si="30"/>
        <v>101.9</v>
      </c>
      <c r="AR12" s="92">
        <f t="shared" si="17"/>
        <v>19</v>
      </c>
      <c r="AS12" s="110">
        <v>5707</v>
      </c>
      <c r="AT12" s="110">
        <v>7290</v>
      </c>
      <c r="AU12" s="95">
        <f t="shared" si="18"/>
        <v>127.7</v>
      </c>
      <c r="AV12" s="94">
        <f t="shared" si="19"/>
        <v>1583</v>
      </c>
      <c r="AW12" s="91">
        <v>1496</v>
      </c>
      <c r="AX12" s="91">
        <v>1349</v>
      </c>
      <c r="AY12" s="68">
        <f t="shared" si="20"/>
        <v>90.17379679144385</v>
      </c>
      <c r="AZ12" s="66">
        <f t="shared" si="21"/>
        <v>-147</v>
      </c>
      <c r="BA12" s="91">
        <v>1259</v>
      </c>
      <c r="BB12" s="91">
        <v>1133</v>
      </c>
      <c r="BC12" s="68">
        <f t="shared" si="22"/>
        <v>89.99205718824463</v>
      </c>
      <c r="BD12" s="66">
        <f t="shared" si="23"/>
        <v>-126</v>
      </c>
      <c r="BE12" s="64">
        <v>2897</v>
      </c>
      <c r="BF12" s="64">
        <v>3622</v>
      </c>
      <c r="BG12" s="67">
        <f t="shared" si="31"/>
        <v>125.02588885053503</v>
      </c>
      <c r="BH12" s="110">
        <v>1385</v>
      </c>
      <c r="BI12" s="110">
        <v>1190</v>
      </c>
      <c r="BJ12" s="95">
        <f t="shared" si="24"/>
        <v>85.9</v>
      </c>
      <c r="BK12" s="94">
        <f t="shared" si="25"/>
        <v>-195</v>
      </c>
      <c r="BL12" s="153">
        <v>0</v>
      </c>
      <c r="BM12" s="193">
        <v>5441.58</v>
      </c>
      <c r="BN12" s="215">
        <v>6375.49</v>
      </c>
      <c r="BO12" s="95">
        <f t="shared" si="26"/>
        <v>117.2</v>
      </c>
      <c r="BP12" s="94">
        <f t="shared" si="27"/>
        <v>933.9099999999999</v>
      </c>
    </row>
    <row r="13" spans="1:68" ht="19.5" customHeight="1">
      <c r="A13" s="63" t="s">
        <v>91</v>
      </c>
      <c r="B13" s="91">
        <v>438</v>
      </c>
      <c r="C13" s="91">
        <v>535</v>
      </c>
      <c r="D13" s="67">
        <f t="shared" si="0"/>
        <v>122.14611872146119</v>
      </c>
      <c r="E13" s="66">
        <f t="shared" si="1"/>
        <v>97</v>
      </c>
      <c r="F13" s="91">
        <v>290</v>
      </c>
      <c r="G13" s="91">
        <v>382</v>
      </c>
      <c r="H13" s="67">
        <f t="shared" si="2"/>
        <v>131.72413793103448</v>
      </c>
      <c r="I13" s="66">
        <f t="shared" si="3"/>
        <v>92</v>
      </c>
      <c r="J13" s="64">
        <v>1063</v>
      </c>
      <c r="K13" s="64">
        <v>1071</v>
      </c>
      <c r="L13" s="67">
        <f t="shared" si="4"/>
        <v>100.75258701787395</v>
      </c>
      <c r="M13" s="66">
        <f t="shared" si="5"/>
        <v>8</v>
      </c>
      <c r="N13" s="91">
        <v>899</v>
      </c>
      <c r="O13" s="91">
        <v>850</v>
      </c>
      <c r="P13" s="68">
        <f t="shared" si="6"/>
        <v>94.54949944382648</v>
      </c>
      <c r="Q13" s="13">
        <f t="shared" si="7"/>
        <v>-49</v>
      </c>
      <c r="R13" s="137">
        <f t="shared" si="28"/>
        <v>84.5719661335842</v>
      </c>
      <c r="S13" s="137">
        <f t="shared" si="28"/>
        <v>79.36507936507937</v>
      </c>
      <c r="T13" s="137">
        <f t="shared" si="29"/>
        <v>-5.20688676850483</v>
      </c>
      <c r="U13" s="91">
        <v>134</v>
      </c>
      <c r="V13" s="91">
        <v>132</v>
      </c>
      <c r="W13" s="68">
        <f t="shared" si="8"/>
        <v>98.50746268656717</v>
      </c>
      <c r="X13" s="66">
        <f t="shared" si="9"/>
        <v>-2</v>
      </c>
      <c r="Y13" s="159">
        <v>2931</v>
      </c>
      <c r="Z13" s="159">
        <v>3315</v>
      </c>
      <c r="AA13" s="96">
        <f t="shared" si="10"/>
        <v>113.10133060388945</v>
      </c>
      <c r="AB13" s="94">
        <f t="shared" si="11"/>
        <v>384</v>
      </c>
      <c r="AC13" s="159">
        <v>412</v>
      </c>
      <c r="AD13" s="159">
        <v>513</v>
      </c>
      <c r="AE13" s="96">
        <f t="shared" si="12"/>
        <v>124.51456310679612</v>
      </c>
      <c r="AF13" s="94">
        <f t="shared" si="13"/>
        <v>101</v>
      </c>
      <c r="AG13" s="159">
        <v>1386</v>
      </c>
      <c r="AH13" s="159">
        <v>1328</v>
      </c>
      <c r="AI13" s="96">
        <f t="shared" si="14"/>
        <v>95.81529581529583</v>
      </c>
      <c r="AJ13" s="94">
        <f t="shared" si="15"/>
        <v>-58</v>
      </c>
      <c r="AK13" s="64">
        <v>182</v>
      </c>
      <c r="AL13" s="64">
        <v>192</v>
      </c>
      <c r="AM13" s="68">
        <f>AL13/AK13*100</f>
        <v>105.4945054945055</v>
      </c>
      <c r="AN13" s="66">
        <f t="shared" si="16"/>
        <v>10</v>
      </c>
      <c r="AO13" s="110">
        <v>248</v>
      </c>
      <c r="AP13" s="110">
        <v>252</v>
      </c>
      <c r="AQ13" s="93">
        <f t="shared" si="30"/>
        <v>101.6</v>
      </c>
      <c r="AR13" s="92">
        <f t="shared" si="17"/>
        <v>4</v>
      </c>
      <c r="AS13" s="110">
        <v>1205</v>
      </c>
      <c r="AT13" s="110">
        <v>1292</v>
      </c>
      <c r="AU13" s="95">
        <f t="shared" si="18"/>
        <v>107.2</v>
      </c>
      <c r="AV13" s="94">
        <f t="shared" si="19"/>
        <v>87</v>
      </c>
      <c r="AW13" s="91">
        <v>176</v>
      </c>
      <c r="AX13" s="91">
        <v>231</v>
      </c>
      <c r="AY13" s="68">
        <f t="shared" si="20"/>
        <v>131.25</v>
      </c>
      <c r="AZ13" s="66">
        <f t="shared" si="21"/>
        <v>55</v>
      </c>
      <c r="BA13" s="91">
        <v>159</v>
      </c>
      <c r="BB13" s="91">
        <v>217</v>
      </c>
      <c r="BC13" s="68">
        <f t="shared" si="22"/>
        <v>136.47798742138363</v>
      </c>
      <c r="BD13" s="66">
        <f t="shared" si="23"/>
        <v>58</v>
      </c>
      <c r="BE13" s="64">
        <v>2617</v>
      </c>
      <c r="BF13" s="64">
        <v>3425</v>
      </c>
      <c r="BG13" s="67">
        <f t="shared" si="31"/>
        <v>130.87504776461597</v>
      </c>
      <c r="BH13" s="110">
        <v>151</v>
      </c>
      <c r="BI13" s="110">
        <v>107</v>
      </c>
      <c r="BJ13" s="95">
        <f t="shared" si="24"/>
        <v>70.9</v>
      </c>
      <c r="BK13" s="94">
        <f t="shared" si="25"/>
        <v>-44</v>
      </c>
      <c r="BL13" s="153">
        <v>52</v>
      </c>
      <c r="BM13" s="193">
        <v>4461.37</v>
      </c>
      <c r="BN13" s="215">
        <v>5240.56</v>
      </c>
      <c r="BO13" s="95">
        <f t="shared" si="26"/>
        <v>117.5</v>
      </c>
      <c r="BP13" s="94">
        <f t="shared" si="27"/>
        <v>779.1900000000005</v>
      </c>
    </row>
    <row r="14" spans="1:68" ht="19.5" customHeight="1">
      <c r="A14" s="63" t="s">
        <v>92</v>
      </c>
      <c r="B14" s="91">
        <v>1270</v>
      </c>
      <c r="C14" s="91">
        <v>1238</v>
      </c>
      <c r="D14" s="67">
        <f t="shared" si="0"/>
        <v>97.48031496062993</v>
      </c>
      <c r="E14" s="66">
        <f t="shared" si="1"/>
        <v>-32</v>
      </c>
      <c r="F14" s="91">
        <v>729</v>
      </c>
      <c r="G14" s="91">
        <v>790</v>
      </c>
      <c r="H14" s="67">
        <f t="shared" si="2"/>
        <v>108.3676268861454</v>
      </c>
      <c r="I14" s="66">
        <f t="shared" si="3"/>
        <v>61</v>
      </c>
      <c r="J14" s="64">
        <v>1098</v>
      </c>
      <c r="K14" s="64">
        <v>1295</v>
      </c>
      <c r="L14" s="67">
        <f t="shared" si="4"/>
        <v>117.94171220400729</v>
      </c>
      <c r="M14" s="66">
        <f t="shared" si="5"/>
        <v>197</v>
      </c>
      <c r="N14" s="91">
        <v>852</v>
      </c>
      <c r="O14" s="91">
        <v>1003</v>
      </c>
      <c r="P14" s="68">
        <f t="shared" si="6"/>
        <v>117.72300469483568</v>
      </c>
      <c r="Q14" s="13">
        <f t="shared" si="7"/>
        <v>151</v>
      </c>
      <c r="R14" s="137">
        <f t="shared" si="28"/>
        <v>77.59562841530054</v>
      </c>
      <c r="S14" s="137">
        <f t="shared" si="28"/>
        <v>77.45173745173746</v>
      </c>
      <c r="T14" s="137">
        <f t="shared" si="29"/>
        <v>-0.14389096356308073</v>
      </c>
      <c r="U14" s="91">
        <v>199</v>
      </c>
      <c r="V14" s="91">
        <v>200</v>
      </c>
      <c r="W14" s="68">
        <f t="shared" si="8"/>
        <v>100.50251256281406</v>
      </c>
      <c r="X14" s="66">
        <f t="shared" si="9"/>
        <v>1</v>
      </c>
      <c r="Y14" s="159">
        <v>4561</v>
      </c>
      <c r="Z14" s="159">
        <v>4496</v>
      </c>
      <c r="AA14" s="96">
        <f t="shared" si="10"/>
        <v>98.57487393115545</v>
      </c>
      <c r="AB14" s="94">
        <f t="shared" si="11"/>
        <v>-65</v>
      </c>
      <c r="AC14" s="159">
        <v>1213</v>
      </c>
      <c r="AD14" s="159">
        <v>1164</v>
      </c>
      <c r="AE14" s="96">
        <f t="shared" si="12"/>
        <v>95.96042868920033</v>
      </c>
      <c r="AF14" s="94">
        <f t="shared" si="13"/>
        <v>-49</v>
      </c>
      <c r="AG14" s="159">
        <v>2084</v>
      </c>
      <c r="AH14" s="159">
        <v>1756</v>
      </c>
      <c r="AI14" s="96">
        <f t="shared" si="14"/>
        <v>84.26103646833013</v>
      </c>
      <c r="AJ14" s="94">
        <f t="shared" si="15"/>
        <v>-328</v>
      </c>
      <c r="AK14" s="64">
        <v>350</v>
      </c>
      <c r="AL14" s="64">
        <v>356</v>
      </c>
      <c r="AM14" s="68">
        <f>AL14/AK14*100</f>
        <v>101.71428571428571</v>
      </c>
      <c r="AN14" s="66">
        <f t="shared" si="16"/>
        <v>6</v>
      </c>
      <c r="AO14" s="110">
        <v>311</v>
      </c>
      <c r="AP14" s="110">
        <v>333</v>
      </c>
      <c r="AQ14" s="93">
        <f t="shared" si="30"/>
        <v>107.1</v>
      </c>
      <c r="AR14" s="92">
        <f t="shared" si="17"/>
        <v>22</v>
      </c>
      <c r="AS14" s="110">
        <v>1153</v>
      </c>
      <c r="AT14" s="110">
        <v>1323</v>
      </c>
      <c r="AU14" s="95">
        <f t="shared" si="18"/>
        <v>114.7</v>
      </c>
      <c r="AV14" s="94">
        <f t="shared" si="19"/>
        <v>170</v>
      </c>
      <c r="AW14" s="91">
        <v>504</v>
      </c>
      <c r="AX14" s="91">
        <v>556</v>
      </c>
      <c r="AY14" s="68">
        <f t="shared" si="20"/>
        <v>110.31746031746033</v>
      </c>
      <c r="AZ14" s="66">
        <f t="shared" si="21"/>
        <v>52</v>
      </c>
      <c r="BA14" s="91">
        <v>447</v>
      </c>
      <c r="BB14" s="91">
        <v>514</v>
      </c>
      <c r="BC14" s="68">
        <f t="shared" si="22"/>
        <v>114.98881431767339</v>
      </c>
      <c r="BD14" s="66">
        <f t="shared" si="23"/>
        <v>67</v>
      </c>
      <c r="BE14" s="64">
        <v>2391</v>
      </c>
      <c r="BF14" s="64">
        <v>2867</v>
      </c>
      <c r="BG14" s="67">
        <f t="shared" si="31"/>
        <v>119.90798828941864</v>
      </c>
      <c r="BH14" s="110">
        <v>75</v>
      </c>
      <c r="BI14" s="110">
        <v>41</v>
      </c>
      <c r="BJ14" s="95">
        <f t="shared" si="24"/>
        <v>54.7</v>
      </c>
      <c r="BK14" s="94">
        <f t="shared" si="25"/>
        <v>-34</v>
      </c>
      <c r="BL14" s="153">
        <v>16</v>
      </c>
      <c r="BM14" s="194">
        <v>4072.16</v>
      </c>
      <c r="BN14" s="216">
        <v>4289.66</v>
      </c>
      <c r="BO14" s="95">
        <f t="shared" si="26"/>
        <v>105.3</v>
      </c>
      <c r="BP14" s="94">
        <f t="shared" si="27"/>
        <v>217.5</v>
      </c>
    </row>
    <row r="15" spans="1:69" s="9" customFormat="1" ht="19.5" customHeight="1">
      <c r="A15" s="63" t="s">
        <v>93</v>
      </c>
      <c r="B15" s="91">
        <v>1183</v>
      </c>
      <c r="C15" s="91">
        <v>1135</v>
      </c>
      <c r="D15" s="67">
        <f t="shared" si="0"/>
        <v>95.9425190194421</v>
      </c>
      <c r="E15" s="66">
        <f t="shared" si="1"/>
        <v>-48</v>
      </c>
      <c r="F15" s="91">
        <v>658</v>
      </c>
      <c r="G15" s="91">
        <v>639</v>
      </c>
      <c r="H15" s="67">
        <f t="shared" si="2"/>
        <v>97.11246200607903</v>
      </c>
      <c r="I15" s="66">
        <f t="shared" si="3"/>
        <v>-19</v>
      </c>
      <c r="J15" s="64">
        <v>783</v>
      </c>
      <c r="K15" s="64">
        <v>933</v>
      </c>
      <c r="L15" s="67">
        <f t="shared" si="4"/>
        <v>119.15708812260537</v>
      </c>
      <c r="M15" s="66">
        <f t="shared" si="5"/>
        <v>150</v>
      </c>
      <c r="N15" s="91">
        <v>566</v>
      </c>
      <c r="O15" s="91">
        <v>682</v>
      </c>
      <c r="P15" s="68">
        <f t="shared" si="6"/>
        <v>120.4946996466431</v>
      </c>
      <c r="Q15" s="13">
        <f t="shared" si="7"/>
        <v>116</v>
      </c>
      <c r="R15" s="137">
        <f t="shared" si="28"/>
        <v>72.2860791826309</v>
      </c>
      <c r="S15" s="137">
        <f t="shared" si="28"/>
        <v>73.09753483386923</v>
      </c>
      <c r="T15" s="137">
        <f t="shared" si="29"/>
        <v>0.8114556512383331</v>
      </c>
      <c r="U15" s="91">
        <v>151</v>
      </c>
      <c r="V15" s="91">
        <v>164</v>
      </c>
      <c r="W15" s="68">
        <f t="shared" si="8"/>
        <v>108.6092715231788</v>
      </c>
      <c r="X15" s="66">
        <f t="shared" si="9"/>
        <v>13</v>
      </c>
      <c r="Y15" s="159">
        <v>3811</v>
      </c>
      <c r="Z15" s="159">
        <v>2666</v>
      </c>
      <c r="AA15" s="96">
        <f t="shared" si="10"/>
        <v>69.95539228548937</v>
      </c>
      <c r="AB15" s="94">
        <f t="shared" si="11"/>
        <v>-1145</v>
      </c>
      <c r="AC15" s="159">
        <v>1102</v>
      </c>
      <c r="AD15" s="159">
        <v>1085</v>
      </c>
      <c r="AE15" s="96">
        <f t="shared" si="12"/>
        <v>98.4573502722323</v>
      </c>
      <c r="AF15" s="94">
        <f t="shared" si="13"/>
        <v>-17</v>
      </c>
      <c r="AG15" s="159">
        <v>2300</v>
      </c>
      <c r="AH15" s="159">
        <v>983</v>
      </c>
      <c r="AI15" s="96">
        <f t="shared" si="14"/>
        <v>42.73913043478261</v>
      </c>
      <c r="AJ15" s="94">
        <f t="shared" si="15"/>
        <v>-1317</v>
      </c>
      <c r="AK15" s="64">
        <v>402</v>
      </c>
      <c r="AL15" s="64">
        <v>402</v>
      </c>
      <c r="AM15" s="68">
        <f aca="true" t="shared" si="32" ref="AM15:AM27">AL15/AK15*100</f>
        <v>100</v>
      </c>
      <c r="AN15" s="66">
        <f t="shared" si="16"/>
        <v>0</v>
      </c>
      <c r="AO15" s="110">
        <v>195</v>
      </c>
      <c r="AP15" s="110">
        <v>195</v>
      </c>
      <c r="AQ15" s="93">
        <f t="shared" si="30"/>
        <v>100</v>
      </c>
      <c r="AR15" s="92">
        <f t="shared" si="17"/>
        <v>0</v>
      </c>
      <c r="AS15" s="110">
        <v>766</v>
      </c>
      <c r="AT15" s="110">
        <v>935</v>
      </c>
      <c r="AU15" s="95">
        <f t="shared" si="18"/>
        <v>122.1</v>
      </c>
      <c r="AV15" s="94">
        <f t="shared" si="19"/>
        <v>169</v>
      </c>
      <c r="AW15" s="91">
        <v>587</v>
      </c>
      <c r="AX15" s="91">
        <v>606</v>
      </c>
      <c r="AY15" s="68">
        <f t="shared" si="20"/>
        <v>103.23679727427597</v>
      </c>
      <c r="AZ15" s="66">
        <f t="shared" si="21"/>
        <v>19</v>
      </c>
      <c r="BA15" s="91">
        <v>538</v>
      </c>
      <c r="BB15" s="91">
        <v>578</v>
      </c>
      <c r="BC15" s="68">
        <f t="shared" si="22"/>
        <v>107.43494423791822</v>
      </c>
      <c r="BD15" s="66">
        <f t="shared" si="23"/>
        <v>40</v>
      </c>
      <c r="BE15" s="64">
        <v>1811</v>
      </c>
      <c r="BF15" s="64">
        <v>2206</v>
      </c>
      <c r="BG15" s="67">
        <f t="shared" si="31"/>
        <v>121.8111540585312</v>
      </c>
      <c r="BH15" s="110">
        <v>16</v>
      </c>
      <c r="BI15" s="110">
        <v>9</v>
      </c>
      <c r="BJ15" s="95">
        <f t="shared" si="24"/>
        <v>56.3</v>
      </c>
      <c r="BK15" s="94">
        <f t="shared" si="25"/>
        <v>-7</v>
      </c>
      <c r="BL15" s="153">
        <v>0</v>
      </c>
      <c r="BM15" s="194">
        <v>3723.44</v>
      </c>
      <c r="BN15" s="216">
        <v>4189.33</v>
      </c>
      <c r="BO15" s="95">
        <f t="shared" si="26"/>
        <v>112.5</v>
      </c>
      <c r="BP15" s="94">
        <f t="shared" si="27"/>
        <v>465.8899999999999</v>
      </c>
      <c r="BQ15" s="4"/>
    </row>
    <row r="16" spans="1:69" s="9" customFormat="1" ht="19.5" customHeight="1">
      <c r="A16" s="63" t="s">
        <v>94</v>
      </c>
      <c r="B16" s="91">
        <v>735</v>
      </c>
      <c r="C16" s="91">
        <v>717</v>
      </c>
      <c r="D16" s="67">
        <f t="shared" si="0"/>
        <v>97.55102040816327</v>
      </c>
      <c r="E16" s="66">
        <f t="shared" si="1"/>
        <v>-18</v>
      </c>
      <c r="F16" s="91">
        <v>358</v>
      </c>
      <c r="G16" s="91">
        <v>379</v>
      </c>
      <c r="H16" s="67">
        <f t="shared" si="2"/>
        <v>105.86592178770951</v>
      </c>
      <c r="I16" s="66">
        <f t="shared" si="3"/>
        <v>21</v>
      </c>
      <c r="J16" s="64">
        <v>1300</v>
      </c>
      <c r="K16" s="64">
        <v>1349</v>
      </c>
      <c r="L16" s="67">
        <f t="shared" si="4"/>
        <v>103.76923076923077</v>
      </c>
      <c r="M16" s="66">
        <f t="shared" si="5"/>
        <v>49</v>
      </c>
      <c r="N16" s="91">
        <v>1137</v>
      </c>
      <c r="O16" s="91">
        <v>1114</v>
      </c>
      <c r="P16" s="68">
        <f t="shared" si="6"/>
        <v>97.97713280562886</v>
      </c>
      <c r="Q16" s="13">
        <f t="shared" si="7"/>
        <v>-23</v>
      </c>
      <c r="R16" s="137">
        <f t="shared" si="28"/>
        <v>87.46153846153845</v>
      </c>
      <c r="S16" s="137">
        <f t="shared" si="28"/>
        <v>82.57968865826538</v>
      </c>
      <c r="T16" s="137">
        <f t="shared" si="29"/>
        <v>-4.88184980327307</v>
      </c>
      <c r="U16" s="91">
        <v>124</v>
      </c>
      <c r="V16" s="91">
        <v>131</v>
      </c>
      <c r="W16" s="68">
        <f t="shared" si="8"/>
        <v>105.64516129032258</v>
      </c>
      <c r="X16" s="66">
        <f t="shared" si="9"/>
        <v>7</v>
      </c>
      <c r="Y16" s="159">
        <v>3165</v>
      </c>
      <c r="Z16" s="159">
        <v>3314</v>
      </c>
      <c r="AA16" s="96">
        <f t="shared" si="10"/>
        <v>104.70774091627173</v>
      </c>
      <c r="AB16" s="94">
        <f t="shared" si="11"/>
        <v>149</v>
      </c>
      <c r="AC16" s="159">
        <v>712</v>
      </c>
      <c r="AD16" s="159">
        <v>682</v>
      </c>
      <c r="AE16" s="96">
        <f t="shared" si="12"/>
        <v>95.78651685393258</v>
      </c>
      <c r="AF16" s="94">
        <f t="shared" si="13"/>
        <v>-30</v>
      </c>
      <c r="AG16" s="159">
        <v>1361</v>
      </c>
      <c r="AH16" s="159">
        <v>788</v>
      </c>
      <c r="AI16" s="96">
        <f t="shared" si="14"/>
        <v>57.89860396767082</v>
      </c>
      <c r="AJ16" s="94">
        <f t="shared" si="15"/>
        <v>-573</v>
      </c>
      <c r="AK16" s="64">
        <v>255</v>
      </c>
      <c r="AL16" s="64">
        <v>289</v>
      </c>
      <c r="AM16" s="68">
        <f t="shared" si="32"/>
        <v>113.33333333333333</v>
      </c>
      <c r="AN16" s="66">
        <f t="shared" si="16"/>
        <v>34</v>
      </c>
      <c r="AO16" s="110">
        <v>261</v>
      </c>
      <c r="AP16" s="110">
        <v>268</v>
      </c>
      <c r="AQ16" s="93">
        <f t="shared" si="30"/>
        <v>102.7</v>
      </c>
      <c r="AR16" s="92">
        <f t="shared" si="17"/>
        <v>7</v>
      </c>
      <c r="AS16" s="110">
        <v>1331</v>
      </c>
      <c r="AT16" s="110">
        <v>1366</v>
      </c>
      <c r="AU16" s="95">
        <f t="shared" si="18"/>
        <v>102.6</v>
      </c>
      <c r="AV16" s="94">
        <f t="shared" si="19"/>
        <v>35</v>
      </c>
      <c r="AW16" s="91">
        <v>326</v>
      </c>
      <c r="AX16" s="91">
        <v>295</v>
      </c>
      <c r="AY16" s="68">
        <f t="shared" si="20"/>
        <v>90.49079754601227</v>
      </c>
      <c r="AZ16" s="66">
        <f t="shared" si="21"/>
        <v>-31</v>
      </c>
      <c r="BA16" s="91">
        <v>299</v>
      </c>
      <c r="BB16" s="91">
        <v>261</v>
      </c>
      <c r="BC16" s="68">
        <f t="shared" si="22"/>
        <v>87.29096989966555</v>
      </c>
      <c r="BD16" s="66">
        <f t="shared" si="23"/>
        <v>-38</v>
      </c>
      <c r="BE16" s="64">
        <v>3294</v>
      </c>
      <c r="BF16" s="64">
        <v>3559</v>
      </c>
      <c r="BG16" s="67">
        <f t="shared" si="31"/>
        <v>108.04493017607773</v>
      </c>
      <c r="BH16" s="110">
        <v>36</v>
      </c>
      <c r="BI16" s="110">
        <v>31</v>
      </c>
      <c r="BJ16" s="95">
        <f t="shared" si="24"/>
        <v>86.1</v>
      </c>
      <c r="BK16" s="94">
        <f t="shared" si="25"/>
        <v>-5</v>
      </c>
      <c r="BL16" s="153">
        <v>0</v>
      </c>
      <c r="BM16" s="194">
        <v>4413</v>
      </c>
      <c r="BN16" s="216">
        <v>4686.42</v>
      </c>
      <c r="BO16" s="95">
        <f t="shared" si="26"/>
        <v>106.2</v>
      </c>
      <c r="BP16" s="94">
        <f t="shared" si="27"/>
        <v>273.4200000000001</v>
      </c>
      <c r="BQ16" s="4"/>
    </row>
    <row r="17" spans="1:69" s="9" customFormat="1" ht="19.5" customHeight="1">
      <c r="A17" s="63" t="s">
        <v>95</v>
      </c>
      <c r="B17" s="91">
        <v>994</v>
      </c>
      <c r="C17" s="91">
        <v>903</v>
      </c>
      <c r="D17" s="67">
        <f t="shared" si="0"/>
        <v>90.84507042253522</v>
      </c>
      <c r="E17" s="66">
        <f t="shared" si="1"/>
        <v>-91</v>
      </c>
      <c r="F17" s="91">
        <v>523</v>
      </c>
      <c r="G17" s="91">
        <v>431</v>
      </c>
      <c r="H17" s="67">
        <f t="shared" si="2"/>
        <v>82.40917782026769</v>
      </c>
      <c r="I17" s="66">
        <f t="shared" si="3"/>
        <v>-92</v>
      </c>
      <c r="J17" s="64">
        <v>1126</v>
      </c>
      <c r="K17" s="64">
        <v>1177</v>
      </c>
      <c r="L17" s="67">
        <f t="shared" si="4"/>
        <v>104.52930728241563</v>
      </c>
      <c r="M17" s="66">
        <f t="shared" si="5"/>
        <v>51</v>
      </c>
      <c r="N17" s="91">
        <v>789</v>
      </c>
      <c r="O17" s="91">
        <v>854</v>
      </c>
      <c r="P17" s="68">
        <f t="shared" si="6"/>
        <v>108.2382762991128</v>
      </c>
      <c r="Q17" s="13">
        <f t="shared" si="7"/>
        <v>65</v>
      </c>
      <c r="R17" s="137">
        <f t="shared" si="28"/>
        <v>70.07104795737122</v>
      </c>
      <c r="S17" s="137">
        <f t="shared" si="28"/>
        <v>72.55734919286321</v>
      </c>
      <c r="T17" s="137">
        <f t="shared" si="29"/>
        <v>2.486301235491993</v>
      </c>
      <c r="U17" s="91">
        <v>235</v>
      </c>
      <c r="V17" s="91">
        <v>168</v>
      </c>
      <c r="W17" s="68">
        <f t="shared" si="8"/>
        <v>71.48936170212767</v>
      </c>
      <c r="X17" s="66">
        <f t="shared" si="9"/>
        <v>-67</v>
      </c>
      <c r="Y17" s="159">
        <v>4624</v>
      </c>
      <c r="Z17" s="159">
        <v>4136</v>
      </c>
      <c r="AA17" s="96">
        <f t="shared" si="10"/>
        <v>89.44636678200692</v>
      </c>
      <c r="AB17" s="94">
        <f t="shared" si="11"/>
        <v>-488</v>
      </c>
      <c r="AC17" s="159">
        <v>930</v>
      </c>
      <c r="AD17" s="159">
        <v>854</v>
      </c>
      <c r="AE17" s="96">
        <f t="shared" si="12"/>
        <v>91.82795698924731</v>
      </c>
      <c r="AF17" s="94">
        <f t="shared" si="13"/>
        <v>-76</v>
      </c>
      <c r="AG17" s="159">
        <v>2237</v>
      </c>
      <c r="AH17" s="159">
        <v>2137</v>
      </c>
      <c r="AI17" s="96">
        <f t="shared" si="14"/>
        <v>95.52972731336612</v>
      </c>
      <c r="AJ17" s="94">
        <f t="shared" si="15"/>
        <v>-100</v>
      </c>
      <c r="AK17" s="64">
        <v>426</v>
      </c>
      <c r="AL17" s="64">
        <v>258</v>
      </c>
      <c r="AM17" s="68">
        <f t="shared" si="32"/>
        <v>60.56338028169014</v>
      </c>
      <c r="AN17" s="66">
        <f t="shared" si="16"/>
        <v>-168</v>
      </c>
      <c r="AO17" s="110">
        <v>210</v>
      </c>
      <c r="AP17" s="110">
        <v>183</v>
      </c>
      <c r="AQ17" s="93">
        <f t="shared" si="30"/>
        <v>87.1</v>
      </c>
      <c r="AR17" s="92">
        <f t="shared" si="17"/>
        <v>-27</v>
      </c>
      <c r="AS17" s="110">
        <v>1206</v>
      </c>
      <c r="AT17" s="110">
        <v>1223</v>
      </c>
      <c r="AU17" s="95">
        <f t="shared" si="18"/>
        <v>101.4</v>
      </c>
      <c r="AV17" s="94">
        <f t="shared" si="19"/>
        <v>17</v>
      </c>
      <c r="AW17" s="91">
        <v>419</v>
      </c>
      <c r="AX17" s="91">
        <v>360</v>
      </c>
      <c r="AY17" s="68">
        <f t="shared" si="20"/>
        <v>85.91885441527445</v>
      </c>
      <c r="AZ17" s="66">
        <f t="shared" si="21"/>
        <v>-59</v>
      </c>
      <c r="BA17" s="91">
        <v>378</v>
      </c>
      <c r="BB17" s="91">
        <v>302</v>
      </c>
      <c r="BC17" s="68">
        <f t="shared" si="22"/>
        <v>79.8941798941799</v>
      </c>
      <c r="BD17" s="66">
        <f t="shared" si="23"/>
        <v>-76</v>
      </c>
      <c r="BE17" s="64">
        <v>2234</v>
      </c>
      <c r="BF17" s="64">
        <v>2729</v>
      </c>
      <c r="BG17" s="67">
        <f t="shared" si="31"/>
        <v>122.1575649059982</v>
      </c>
      <c r="BH17" s="110">
        <v>55</v>
      </c>
      <c r="BI17" s="110">
        <v>12</v>
      </c>
      <c r="BJ17" s="95">
        <f t="shared" si="24"/>
        <v>21.8</v>
      </c>
      <c r="BK17" s="94">
        <f t="shared" si="25"/>
        <v>-43</v>
      </c>
      <c r="BL17" s="153">
        <v>5</v>
      </c>
      <c r="BM17" s="194">
        <v>4206.96</v>
      </c>
      <c r="BN17" s="216">
        <v>4839.42</v>
      </c>
      <c r="BO17" s="95">
        <f t="shared" si="26"/>
        <v>115</v>
      </c>
      <c r="BP17" s="94">
        <f t="shared" si="27"/>
        <v>632.46</v>
      </c>
      <c r="BQ17" s="4"/>
    </row>
    <row r="18" spans="1:69" s="9" customFormat="1" ht="19.5" customHeight="1">
      <c r="A18" s="63" t="s">
        <v>96</v>
      </c>
      <c r="B18" s="91">
        <v>1153</v>
      </c>
      <c r="C18" s="91">
        <v>1120</v>
      </c>
      <c r="D18" s="67">
        <f t="shared" si="0"/>
        <v>97.13790112749349</v>
      </c>
      <c r="E18" s="66">
        <f t="shared" si="1"/>
        <v>-33</v>
      </c>
      <c r="F18" s="91">
        <v>735</v>
      </c>
      <c r="G18" s="91">
        <v>706</v>
      </c>
      <c r="H18" s="67">
        <f t="shared" si="2"/>
        <v>96.05442176870748</v>
      </c>
      <c r="I18" s="66">
        <f t="shared" si="3"/>
        <v>-29</v>
      </c>
      <c r="J18" s="64">
        <v>1612</v>
      </c>
      <c r="K18" s="64">
        <v>1717</v>
      </c>
      <c r="L18" s="67">
        <f t="shared" si="4"/>
        <v>106.5136476426799</v>
      </c>
      <c r="M18" s="66">
        <f t="shared" si="5"/>
        <v>105</v>
      </c>
      <c r="N18" s="91">
        <v>1280</v>
      </c>
      <c r="O18" s="91">
        <v>1326</v>
      </c>
      <c r="P18" s="68">
        <f t="shared" si="6"/>
        <v>103.59375</v>
      </c>
      <c r="Q18" s="13">
        <f t="shared" si="7"/>
        <v>46</v>
      </c>
      <c r="R18" s="137">
        <f t="shared" si="28"/>
        <v>79.4044665012407</v>
      </c>
      <c r="S18" s="137">
        <f t="shared" si="28"/>
        <v>77.22772277227723</v>
      </c>
      <c r="T18" s="137">
        <f t="shared" si="29"/>
        <v>-2.176743728963473</v>
      </c>
      <c r="U18" s="91">
        <v>317</v>
      </c>
      <c r="V18" s="91">
        <v>324</v>
      </c>
      <c r="W18" s="68">
        <f t="shared" si="8"/>
        <v>102.20820189274448</v>
      </c>
      <c r="X18" s="66">
        <f t="shared" si="9"/>
        <v>7</v>
      </c>
      <c r="Y18" s="159">
        <v>4811</v>
      </c>
      <c r="Z18" s="159">
        <v>5347</v>
      </c>
      <c r="AA18" s="96">
        <f t="shared" si="10"/>
        <v>111.14113489918935</v>
      </c>
      <c r="AB18" s="94">
        <f t="shared" si="11"/>
        <v>536</v>
      </c>
      <c r="AC18" s="159">
        <v>1064</v>
      </c>
      <c r="AD18" s="159">
        <v>1087</v>
      </c>
      <c r="AE18" s="96">
        <f t="shared" si="12"/>
        <v>102.16165413533835</v>
      </c>
      <c r="AF18" s="94">
        <f t="shared" si="13"/>
        <v>23</v>
      </c>
      <c r="AG18" s="159">
        <v>1990</v>
      </c>
      <c r="AH18" s="159">
        <v>2494</v>
      </c>
      <c r="AI18" s="96">
        <f t="shared" si="14"/>
        <v>125.32663316582915</v>
      </c>
      <c r="AJ18" s="94">
        <f t="shared" si="15"/>
        <v>504</v>
      </c>
      <c r="AK18" s="64">
        <v>470</v>
      </c>
      <c r="AL18" s="64">
        <v>497</v>
      </c>
      <c r="AM18" s="68">
        <f t="shared" si="32"/>
        <v>105.74468085106383</v>
      </c>
      <c r="AN18" s="66">
        <f t="shared" si="16"/>
        <v>27</v>
      </c>
      <c r="AO18" s="110">
        <v>425</v>
      </c>
      <c r="AP18" s="110">
        <v>484</v>
      </c>
      <c r="AQ18" s="93">
        <f t="shared" si="30"/>
        <v>113.9</v>
      </c>
      <c r="AR18" s="92">
        <f t="shared" si="17"/>
        <v>59</v>
      </c>
      <c r="AS18" s="110">
        <v>1728</v>
      </c>
      <c r="AT18" s="110">
        <v>1889</v>
      </c>
      <c r="AU18" s="95">
        <f t="shared" si="18"/>
        <v>109.3</v>
      </c>
      <c r="AV18" s="94">
        <f t="shared" si="19"/>
        <v>161</v>
      </c>
      <c r="AW18" s="91">
        <v>504</v>
      </c>
      <c r="AX18" s="91">
        <v>447</v>
      </c>
      <c r="AY18" s="68">
        <f t="shared" si="20"/>
        <v>88.69047619047619</v>
      </c>
      <c r="AZ18" s="66">
        <f t="shared" si="21"/>
        <v>-57</v>
      </c>
      <c r="BA18" s="91">
        <v>442</v>
      </c>
      <c r="BB18" s="91">
        <v>383</v>
      </c>
      <c r="BC18" s="68">
        <f t="shared" si="22"/>
        <v>86.65158371040724</v>
      </c>
      <c r="BD18" s="66">
        <f t="shared" si="23"/>
        <v>-59</v>
      </c>
      <c r="BE18" s="64">
        <v>2625</v>
      </c>
      <c r="BF18" s="64">
        <v>3268</v>
      </c>
      <c r="BG18" s="67">
        <f t="shared" si="31"/>
        <v>124.49523809523811</v>
      </c>
      <c r="BH18" s="110">
        <v>85</v>
      </c>
      <c r="BI18" s="110">
        <v>131</v>
      </c>
      <c r="BJ18" s="95">
        <f t="shared" si="24"/>
        <v>154.1</v>
      </c>
      <c r="BK18" s="94">
        <f t="shared" si="25"/>
        <v>46</v>
      </c>
      <c r="BL18" s="153">
        <v>22</v>
      </c>
      <c r="BM18" s="194">
        <v>4414.34</v>
      </c>
      <c r="BN18" s="216">
        <v>4625.63</v>
      </c>
      <c r="BO18" s="95">
        <f t="shared" si="26"/>
        <v>104.8</v>
      </c>
      <c r="BP18" s="94">
        <f t="shared" si="27"/>
        <v>211.28999999999996</v>
      </c>
      <c r="BQ18" s="4"/>
    </row>
    <row r="19" spans="1:69" s="9" customFormat="1" ht="19.5" customHeight="1">
      <c r="A19" s="63" t="s">
        <v>97</v>
      </c>
      <c r="B19" s="91">
        <v>1678</v>
      </c>
      <c r="C19" s="91">
        <v>1671</v>
      </c>
      <c r="D19" s="67">
        <f t="shared" si="0"/>
        <v>99.58283671036948</v>
      </c>
      <c r="E19" s="66">
        <f t="shared" si="1"/>
        <v>-7</v>
      </c>
      <c r="F19" s="91">
        <v>1108</v>
      </c>
      <c r="G19" s="91">
        <v>978</v>
      </c>
      <c r="H19" s="67">
        <f t="shared" si="2"/>
        <v>88.26714801444044</v>
      </c>
      <c r="I19" s="66">
        <f t="shared" si="3"/>
        <v>-130</v>
      </c>
      <c r="J19" s="64">
        <v>1170</v>
      </c>
      <c r="K19" s="64">
        <v>1407</v>
      </c>
      <c r="L19" s="67">
        <f t="shared" si="4"/>
        <v>120.25641025641025</v>
      </c>
      <c r="M19" s="66">
        <f t="shared" si="5"/>
        <v>237</v>
      </c>
      <c r="N19" s="91">
        <v>731</v>
      </c>
      <c r="O19" s="91">
        <v>928</v>
      </c>
      <c r="P19" s="68">
        <f t="shared" si="6"/>
        <v>126.94938440492476</v>
      </c>
      <c r="Q19" s="13">
        <f t="shared" si="7"/>
        <v>197</v>
      </c>
      <c r="R19" s="137">
        <f t="shared" si="28"/>
        <v>62.47863247863248</v>
      </c>
      <c r="S19" s="137">
        <f t="shared" si="28"/>
        <v>65.95593461265103</v>
      </c>
      <c r="T19" s="137">
        <f t="shared" si="29"/>
        <v>3.477302134018558</v>
      </c>
      <c r="U19" s="91">
        <v>563</v>
      </c>
      <c r="V19" s="91">
        <v>474</v>
      </c>
      <c r="W19" s="68">
        <f t="shared" si="8"/>
        <v>84.19182948490231</v>
      </c>
      <c r="X19" s="66">
        <f t="shared" si="9"/>
        <v>-89</v>
      </c>
      <c r="Y19" s="159">
        <v>6006</v>
      </c>
      <c r="Z19" s="159">
        <v>5445</v>
      </c>
      <c r="AA19" s="96">
        <f t="shared" si="10"/>
        <v>90.65934065934066</v>
      </c>
      <c r="AB19" s="94">
        <f t="shared" si="11"/>
        <v>-561</v>
      </c>
      <c r="AC19" s="159">
        <v>1564</v>
      </c>
      <c r="AD19" s="159">
        <v>1608</v>
      </c>
      <c r="AE19" s="96">
        <f t="shared" si="12"/>
        <v>102.81329923273657</v>
      </c>
      <c r="AF19" s="94">
        <f t="shared" si="13"/>
        <v>44</v>
      </c>
      <c r="AG19" s="159">
        <v>3156</v>
      </c>
      <c r="AH19" s="159">
        <v>2412</v>
      </c>
      <c r="AI19" s="96">
        <f t="shared" si="14"/>
        <v>76.42585551330798</v>
      </c>
      <c r="AJ19" s="94">
        <f t="shared" si="15"/>
        <v>-744</v>
      </c>
      <c r="AK19" s="64">
        <v>782</v>
      </c>
      <c r="AL19" s="64">
        <v>805</v>
      </c>
      <c r="AM19" s="68">
        <f t="shared" si="32"/>
        <v>102.94117647058823</v>
      </c>
      <c r="AN19" s="66">
        <f t="shared" si="16"/>
        <v>23</v>
      </c>
      <c r="AO19" s="110">
        <v>416</v>
      </c>
      <c r="AP19" s="110">
        <v>428</v>
      </c>
      <c r="AQ19" s="93">
        <f t="shared" si="30"/>
        <v>102.9</v>
      </c>
      <c r="AR19" s="92">
        <f t="shared" si="17"/>
        <v>12</v>
      </c>
      <c r="AS19" s="110">
        <v>1537</v>
      </c>
      <c r="AT19" s="110">
        <v>1681</v>
      </c>
      <c r="AU19" s="95">
        <f t="shared" si="18"/>
        <v>109.4</v>
      </c>
      <c r="AV19" s="94">
        <f t="shared" si="19"/>
        <v>144</v>
      </c>
      <c r="AW19" s="91">
        <v>828</v>
      </c>
      <c r="AX19" s="91">
        <v>791</v>
      </c>
      <c r="AY19" s="68">
        <f t="shared" si="20"/>
        <v>95.53140096618358</v>
      </c>
      <c r="AZ19" s="66">
        <f t="shared" si="21"/>
        <v>-37</v>
      </c>
      <c r="BA19" s="91">
        <v>740</v>
      </c>
      <c r="BB19" s="91">
        <v>712</v>
      </c>
      <c r="BC19" s="68">
        <f t="shared" si="22"/>
        <v>96.21621621621622</v>
      </c>
      <c r="BD19" s="66">
        <f t="shared" si="23"/>
        <v>-28</v>
      </c>
      <c r="BE19" s="64">
        <v>1846</v>
      </c>
      <c r="BF19" s="64">
        <v>2308</v>
      </c>
      <c r="BG19" s="67">
        <f t="shared" si="31"/>
        <v>125.02708559046587</v>
      </c>
      <c r="BH19" s="110">
        <v>295</v>
      </c>
      <c r="BI19" s="110">
        <v>146</v>
      </c>
      <c r="BJ19" s="95">
        <f t="shared" si="24"/>
        <v>49.5</v>
      </c>
      <c r="BK19" s="94">
        <f t="shared" si="25"/>
        <v>-149</v>
      </c>
      <c r="BL19" s="153">
        <v>24</v>
      </c>
      <c r="BM19" s="194">
        <v>4074.5</v>
      </c>
      <c r="BN19" s="216">
        <v>4486.75</v>
      </c>
      <c r="BO19" s="95">
        <f t="shared" si="26"/>
        <v>110.1</v>
      </c>
      <c r="BP19" s="94">
        <f t="shared" si="27"/>
        <v>412.25</v>
      </c>
      <c r="BQ19" s="4"/>
    </row>
    <row r="20" spans="1:69" s="9" customFormat="1" ht="19.5" customHeight="1">
      <c r="A20" s="63" t="s">
        <v>98</v>
      </c>
      <c r="B20" s="91">
        <v>2166</v>
      </c>
      <c r="C20" s="91">
        <v>1534</v>
      </c>
      <c r="D20" s="67">
        <f t="shared" si="0"/>
        <v>70.82179132040628</v>
      </c>
      <c r="E20" s="66">
        <f t="shared" si="1"/>
        <v>-632</v>
      </c>
      <c r="F20" s="91">
        <v>1041</v>
      </c>
      <c r="G20" s="91">
        <v>914</v>
      </c>
      <c r="H20" s="67">
        <f t="shared" si="2"/>
        <v>87.80019212295869</v>
      </c>
      <c r="I20" s="66">
        <f t="shared" si="3"/>
        <v>-127</v>
      </c>
      <c r="J20" s="64">
        <v>1492</v>
      </c>
      <c r="K20" s="64">
        <v>1974</v>
      </c>
      <c r="L20" s="67">
        <f t="shared" si="4"/>
        <v>132.30563002680967</v>
      </c>
      <c r="M20" s="66">
        <f t="shared" si="5"/>
        <v>482</v>
      </c>
      <c r="N20" s="91">
        <v>1100</v>
      </c>
      <c r="O20" s="91">
        <v>1551</v>
      </c>
      <c r="P20" s="68">
        <f t="shared" si="6"/>
        <v>141</v>
      </c>
      <c r="Q20" s="13">
        <f t="shared" si="7"/>
        <v>451</v>
      </c>
      <c r="R20" s="137">
        <f t="shared" si="28"/>
        <v>73.7265415549598</v>
      </c>
      <c r="S20" s="137">
        <f t="shared" si="28"/>
        <v>78.57142857142857</v>
      </c>
      <c r="T20" s="137">
        <f t="shared" si="29"/>
        <v>4.844887016468775</v>
      </c>
      <c r="U20" s="91">
        <v>220</v>
      </c>
      <c r="V20" s="91">
        <v>262</v>
      </c>
      <c r="W20" s="68">
        <f t="shared" si="8"/>
        <v>119.0909090909091</v>
      </c>
      <c r="X20" s="66">
        <f t="shared" si="9"/>
        <v>42</v>
      </c>
      <c r="Y20" s="159">
        <v>5780</v>
      </c>
      <c r="Z20" s="159">
        <v>7059</v>
      </c>
      <c r="AA20" s="96">
        <f t="shared" si="10"/>
        <v>122.12802768166088</v>
      </c>
      <c r="AB20" s="94">
        <f t="shared" si="11"/>
        <v>1279</v>
      </c>
      <c r="AC20" s="159">
        <v>2043</v>
      </c>
      <c r="AD20" s="159">
        <v>1516</v>
      </c>
      <c r="AE20" s="96">
        <f t="shared" si="12"/>
        <v>74.20460107684778</v>
      </c>
      <c r="AF20" s="94">
        <f t="shared" si="13"/>
        <v>-527</v>
      </c>
      <c r="AG20" s="159">
        <v>3125</v>
      </c>
      <c r="AH20" s="159">
        <v>3558</v>
      </c>
      <c r="AI20" s="96">
        <f t="shared" si="14"/>
        <v>113.856</v>
      </c>
      <c r="AJ20" s="94">
        <f t="shared" si="15"/>
        <v>433</v>
      </c>
      <c r="AK20" s="64">
        <v>428</v>
      </c>
      <c r="AL20" s="64">
        <v>465</v>
      </c>
      <c r="AM20" s="68">
        <f t="shared" si="32"/>
        <v>108.64485981308411</v>
      </c>
      <c r="AN20" s="66">
        <f t="shared" si="16"/>
        <v>37</v>
      </c>
      <c r="AO20" s="110">
        <v>395</v>
      </c>
      <c r="AP20" s="110">
        <v>431</v>
      </c>
      <c r="AQ20" s="93">
        <f t="shared" si="30"/>
        <v>109.1</v>
      </c>
      <c r="AR20" s="92">
        <f t="shared" si="17"/>
        <v>36</v>
      </c>
      <c r="AS20" s="110">
        <v>1527</v>
      </c>
      <c r="AT20" s="110">
        <v>2004</v>
      </c>
      <c r="AU20" s="95">
        <f t="shared" si="18"/>
        <v>131.2</v>
      </c>
      <c r="AV20" s="94">
        <f t="shared" si="19"/>
        <v>477</v>
      </c>
      <c r="AW20" s="91">
        <v>777</v>
      </c>
      <c r="AX20" s="91">
        <v>712</v>
      </c>
      <c r="AY20" s="68">
        <f t="shared" si="20"/>
        <v>91.63449163449164</v>
      </c>
      <c r="AZ20" s="66">
        <f t="shared" si="21"/>
        <v>-65</v>
      </c>
      <c r="BA20" s="91">
        <v>689</v>
      </c>
      <c r="BB20" s="91">
        <v>660</v>
      </c>
      <c r="BC20" s="68">
        <f t="shared" si="22"/>
        <v>95.7910014513788</v>
      </c>
      <c r="BD20" s="66">
        <f t="shared" si="23"/>
        <v>-29</v>
      </c>
      <c r="BE20" s="64">
        <v>2503</v>
      </c>
      <c r="BF20" s="64">
        <v>3399</v>
      </c>
      <c r="BG20" s="67">
        <f t="shared" si="31"/>
        <v>135.7970435477427</v>
      </c>
      <c r="BH20" s="110">
        <v>81</v>
      </c>
      <c r="BI20" s="110">
        <v>73</v>
      </c>
      <c r="BJ20" s="95">
        <f t="shared" si="24"/>
        <v>90.1</v>
      </c>
      <c r="BK20" s="94">
        <f t="shared" si="25"/>
        <v>-8</v>
      </c>
      <c r="BL20" s="153">
        <v>0</v>
      </c>
      <c r="BM20" s="194">
        <v>4096.52</v>
      </c>
      <c r="BN20" s="216">
        <v>4427.44</v>
      </c>
      <c r="BO20" s="95">
        <f t="shared" si="26"/>
        <v>108.1</v>
      </c>
      <c r="BP20" s="94">
        <f t="shared" si="27"/>
        <v>330.91999999999916</v>
      </c>
      <c r="BQ20" s="4"/>
    </row>
    <row r="21" spans="1:69" s="15" customFormat="1" ht="19.5" customHeight="1">
      <c r="A21" s="63" t="s">
        <v>99</v>
      </c>
      <c r="B21" s="91">
        <v>654</v>
      </c>
      <c r="C21" s="91">
        <v>676</v>
      </c>
      <c r="D21" s="67">
        <f t="shared" si="0"/>
        <v>103.36391437308869</v>
      </c>
      <c r="E21" s="66">
        <f t="shared" si="1"/>
        <v>22</v>
      </c>
      <c r="F21" s="91">
        <v>337</v>
      </c>
      <c r="G21" s="91">
        <v>345</v>
      </c>
      <c r="H21" s="67">
        <f t="shared" si="2"/>
        <v>102.37388724035608</v>
      </c>
      <c r="I21" s="66">
        <f t="shared" si="3"/>
        <v>8</v>
      </c>
      <c r="J21" s="64">
        <v>1053</v>
      </c>
      <c r="K21" s="64">
        <v>1158</v>
      </c>
      <c r="L21" s="67">
        <f t="shared" si="4"/>
        <v>109.97150997150997</v>
      </c>
      <c r="M21" s="66">
        <f t="shared" si="5"/>
        <v>105</v>
      </c>
      <c r="N21" s="91">
        <v>836</v>
      </c>
      <c r="O21" s="91">
        <v>886</v>
      </c>
      <c r="P21" s="68">
        <f t="shared" si="6"/>
        <v>105.98086124401914</v>
      </c>
      <c r="Q21" s="13">
        <f t="shared" si="7"/>
        <v>50</v>
      </c>
      <c r="R21" s="137">
        <f t="shared" si="28"/>
        <v>79.39221272554606</v>
      </c>
      <c r="S21" s="137">
        <f t="shared" si="28"/>
        <v>76.51122625215889</v>
      </c>
      <c r="T21" s="137">
        <f t="shared" si="29"/>
        <v>-2.8809864733871677</v>
      </c>
      <c r="U21" s="91">
        <v>183</v>
      </c>
      <c r="V21" s="91">
        <v>175</v>
      </c>
      <c r="W21" s="68">
        <f t="shared" si="8"/>
        <v>95.62841530054644</v>
      </c>
      <c r="X21" s="66">
        <f t="shared" si="9"/>
        <v>-8</v>
      </c>
      <c r="Y21" s="159">
        <v>3576</v>
      </c>
      <c r="Z21" s="159">
        <v>2983</v>
      </c>
      <c r="AA21" s="96">
        <f t="shared" si="10"/>
        <v>83.417225950783</v>
      </c>
      <c r="AB21" s="94">
        <f t="shared" si="11"/>
        <v>-593</v>
      </c>
      <c r="AC21" s="159">
        <v>625</v>
      </c>
      <c r="AD21" s="159">
        <v>656</v>
      </c>
      <c r="AE21" s="96">
        <f t="shared" si="12"/>
        <v>104.96000000000001</v>
      </c>
      <c r="AF21" s="94">
        <f t="shared" si="13"/>
        <v>31</v>
      </c>
      <c r="AG21" s="159">
        <v>1764</v>
      </c>
      <c r="AH21" s="159">
        <v>1140</v>
      </c>
      <c r="AI21" s="96">
        <f t="shared" si="14"/>
        <v>64.62585034013605</v>
      </c>
      <c r="AJ21" s="94">
        <f t="shared" si="15"/>
        <v>-624</v>
      </c>
      <c r="AK21" s="64">
        <v>398</v>
      </c>
      <c r="AL21" s="64">
        <v>410</v>
      </c>
      <c r="AM21" s="68">
        <f t="shared" si="32"/>
        <v>103.01507537688441</v>
      </c>
      <c r="AN21" s="66">
        <f t="shared" si="16"/>
        <v>12</v>
      </c>
      <c r="AO21" s="110">
        <v>237</v>
      </c>
      <c r="AP21" s="110">
        <v>243</v>
      </c>
      <c r="AQ21" s="93">
        <f t="shared" si="30"/>
        <v>102.5</v>
      </c>
      <c r="AR21" s="92">
        <f t="shared" si="17"/>
        <v>6</v>
      </c>
      <c r="AS21" s="110">
        <v>1001</v>
      </c>
      <c r="AT21" s="110">
        <v>1186</v>
      </c>
      <c r="AU21" s="95">
        <f t="shared" si="18"/>
        <v>118.5</v>
      </c>
      <c r="AV21" s="94">
        <f t="shared" si="19"/>
        <v>185</v>
      </c>
      <c r="AW21" s="91">
        <v>239</v>
      </c>
      <c r="AX21" s="91">
        <v>197</v>
      </c>
      <c r="AY21" s="68">
        <f t="shared" si="20"/>
        <v>82.42677824267783</v>
      </c>
      <c r="AZ21" s="66">
        <f t="shared" si="21"/>
        <v>-42</v>
      </c>
      <c r="BA21" s="91">
        <v>205</v>
      </c>
      <c r="BB21" s="91">
        <v>169</v>
      </c>
      <c r="BC21" s="68">
        <f t="shared" si="22"/>
        <v>82.4390243902439</v>
      </c>
      <c r="BD21" s="66">
        <f t="shared" si="23"/>
        <v>-36</v>
      </c>
      <c r="BE21" s="64">
        <v>2139</v>
      </c>
      <c r="BF21" s="64">
        <v>2503</v>
      </c>
      <c r="BG21" s="67">
        <f t="shared" si="31"/>
        <v>117.01729780271155</v>
      </c>
      <c r="BH21" s="110">
        <v>32</v>
      </c>
      <c r="BI21" s="110">
        <v>61</v>
      </c>
      <c r="BJ21" s="95">
        <f t="shared" si="24"/>
        <v>190.6</v>
      </c>
      <c r="BK21" s="94">
        <f t="shared" si="25"/>
        <v>29</v>
      </c>
      <c r="BL21" s="153">
        <v>11</v>
      </c>
      <c r="BM21" s="194">
        <v>4355.97</v>
      </c>
      <c r="BN21" s="216">
        <v>5049.54</v>
      </c>
      <c r="BO21" s="95">
        <f t="shared" si="26"/>
        <v>115.9</v>
      </c>
      <c r="BP21" s="94">
        <f t="shared" si="27"/>
        <v>693.5699999999997</v>
      </c>
      <c r="BQ21" s="4"/>
    </row>
    <row r="22" spans="1:69" s="9" customFormat="1" ht="19.5" customHeight="1">
      <c r="A22" s="63" t="s">
        <v>100</v>
      </c>
      <c r="B22" s="91">
        <v>1124</v>
      </c>
      <c r="C22" s="91">
        <v>1097</v>
      </c>
      <c r="D22" s="67">
        <f t="shared" si="0"/>
        <v>97.59786476868328</v>
      </c>
      <c r="E22" s="66">
        <f t="shared" si="1"/>
        <v>-27</v>
      </c>
      <c r="F22" s="91">
        <v>617</v>
      </c>
      <c r="G22" s="91">
        <v>719</v>
      </c>
      <c r="H22" s="67">
        <f t="shared" si="2"/>
        <v>116.53160453808754</v>
      </c>
      <c r="I22" s="66">
        <f t="shared" si="3"/>
        <v>102</v>
      </c>
      <c r="J22" s="64">
        <v>1644</v>
      </c>
      <c r="K22" s="64">
        <v>1739</v>
      </c>
      <c r="L22" s="67">
        <f t="shared" si="4"/>
        <v>105.77858880778588</v>
      </c>
      <c r="M22" s="66">
        <f t="shared" si="5"/>
        <v>95</v>
      </c>
      <c r="N22" s="91">
        <v>1195</v>
      </c>
      <c r="O22" s="91">
        <v>1283</v>
      </c>
      <c r="P22" s="68">
        <f t="shared" si="6"/>
        <v>107.36401673640168</v>
      </c>
      <c r="Q22" s="13">
        <f t="shared" si="7"/>
        <v>88</v>
      </c>
      <c r="R22" s="137">
        <f t="shared" si="28"/>
        <v>72.68856447688565</v>
      </c>
      <c r="S22" s="137">
        <f t="shared" si="28"/>
        <v>73.77803335250144</v>
      </c>
      <c r="T22" s="137">
        <f t="shared" si="29"/>
        <v>1.0894688756157933</v>
      </c>
      <c r="U22" s="91">
        <v>240</v>
      </c>
      <c r="V22" s="91">
        <v>251</v>
      </c>
      <c r="W22" s="68">
        <f t="shared" si="8"/>
        <v>104.58333333333334</v>
      </c>
      <c r="X22" s="66">
        <f t="shared" si="9"/>
        <v>11</v>
      </c>
      <c r="Y22" s="159">
        <v>5517</v>
      </c>
      <c r="Z22" s="159">
        <v>4231</v>
      </c>
      <c r="AA22" s="96">
        <f t="shared" si="10"/>
        <v>76.69023019757114</v>
      </c>
      <c r="AB22" s="94">
        <f t="shared" si="11"/>
        <v>-1286</v>
      </c>
      <c r="AC22" s="159">
        <v>1043</v>
      </c>
      <c r="AD22" s="159">
        <v>1085</v>
      </c>
      <c r="AE22" s="96">
        <f t="shared" si="12"/>
        <v>104.02684563758389</v>
      </c>
      <c r="AF22" s="94">
        <f t="shared" si="13"/>
        <v>42</v>
      </c>
      <c r="AG22" s="159">
        <v>2672</v>
      </c>
      <c r="AH22" s="159">
        <v>1249</v>
      </c>
      <c r="AI22" s="96">
        <f t="shared" si="14"/>
        <v>46.74401197604791</v>
      </c>
      <c r="AJ22" s="94">
        <f t="shared" si="15"/>
        <v>-1423</v>
      </c>
      <c r="AK22" s="64">
        <v>937</v>
      </c>
      <c r="AL22" s="64">
        <v>996</v>
      </c>
      <c r="AM22" s="68">
        <f t="shared" si="32"/>
        <v>106.29669156883672</v>
      </c>
      <c r="AN22" s="66">
        <f t="shared" si="16"/>
        <v>59</v>
      </c>
      <c r="AO22" s="110">
        <v>427</v>
      </c>
      <c r="AP22" s="110">
        <v>449</v>
      </c>
      <c r="AQ22" s="93">
        <f t="shared" si="30"/>
        <v>105.2</v>
      </c>
      <c r="AR22" s="92">
        <f t="shared" si="17"/>
        <v>22</v>
      </c>
      <c r="AS22" s="110">
        <v>1708</v>
      </c>
      <c r="AT22" s="110">
        <v>1790</v>
      </c>
      <c r="AU22" s="95">
        <f t="shared" si="18"/>
        <v>104.8</v>
      </c>
      <c r="AV22" s="94">
        <f t="shared" si="19"/>
        <v>82</v>
      </c>
      <c r="AW22" s="91">
        <v>411</v>
      </c>
      <c r="AX22" s="91">
        <v>483</v>
      </c>
      <c r="AY22" s="68">
        <f t="shared" si="20"/>
        <v>117.51824817518248</v>
      </c>
      <c r="AZ22" s="66">
        <f t="shared" si="21"/>
        <v>72</v>
      </c>
      <c r="BA22" s="91">
        <v>379</v>
      </c>
      <c r="BB22" s="91">
        <v>439</v>
      </c>
      <c r="BC22" s="68">
        <f t="shared" si="22"/>
        <v>115.8311345646438</v>
      </c>
      <c r="BD22" s="66">
        <f t="shared" si="23"/>
        <v>60</v>
      </c>
      <c r="BE22" s="64">
        <v>2054</v>
      </c>
      <c r="BF22" s="64">
        <v>2418</v>
      </c>
      <c r="BG22" s="67">
        <f t="shared" si="31"/>
        <v>117.72151898734178</v>
      </c>
      <c r="BH22" s="110">
        <v>45</v>
      </c>
      <c r="BI22" s="110">
        <v>25</v>
      </c>
      <c r="BJ22" s="95">
        <f t="shared" si="24"/>
        <v>55.6</v>
      </c>
      <c r="BK22" s="94">
        <f t="shared" si="25"/>
        <v>-20</v>
      </c>
      <c r="BL22" s="153">
        <v>33</v>
      </c>
      <c r="BM22" s="194">
        <v>3944.16</v>
      </c>
      <c r="BN22" s="216">
        <v>4939.56</v>
      </c>
      <c r="BO22" s="95">
        <f t="shared" si="26"/>
        <v>125.2</v>
      </c>
      <c r="BP22" s="94">
        <f t="shared" si="27"/>
        <v>995.4000000000005</v>
      </c>
      <c r="BQ22" s="4"/>
    </row>
    <row r="23" spans="1:69" s="9" customFormat="1" ht="19.5" customHeight="1">
      <c r="A23" s="63" t="s">
        <v>101</v>
      </c>
      <c r="B23" s="91">
        <v>893</v>
      </c>
      <c r="C23" s="91">
        <v>944</v>
      </c>
      <c r="D23" s="67">
        <f t="shared" si="0"/>
        <v>105.7110862262038</v>
      </c>
      <c r="E23" s="66">
        <f t="shared" si="1"/>
        <v>51</v>
      </c>
      <c r="F23" s="91">
        <v>489</v>
      </c>
      <c r="G23" s="91">
        <v>452</v>
      </c>
      <c r="H23" s="67">
        <f t="shared" si="2"/>
        <v>92.43353783231085</v>
      </c>
      <c r="I23" s="66">
        <f t="shared" si="3"/>
        <v>-37</v>
      </c>
      <c r="J23" s="64">
        <v>787</v>
      </c>
      <c r="K23" s="64">
        <v>930</v>
      </c>
      <c r="L23" s="67">
        <f t="shared" si="4"/>
        <v>118.1702668360864</v>
      </c>
      <c r="M23" s="66">
        <f t="shared" si="5"/>
        <v>143</v>
      </c>
      <c r="N23" s="91">
        <v>577</v>
      </c>
      <c r="O23" s="91">
        <v>621</v>
      </c>
      <c r="P23" s="68">
        <f t="shared" si="6"/>
        <v>107.62564991334489</v>
      </c>
      <c r="Q23" s="13">
        <f t="shared" si="7"/>
        <v>44</v>
      </c>
      <c r="R23" s="137">
        <f t="shared" si="28"/>
        <v>73.3163913595934</v>
      </c>
      <c r="S23" s="137">
        <f t="shared" si="28"/>
        <v>66.77419354838709</v>
      </c>
      <c r="T23" s="137">
        <f t="shared" si="29"/>
        <v>-6.542197811206307</v>
      </c>
      <c r="U23" s="91">
        <v>123</v>
      </c>
      <c r="V23" s="91">
        <v>173</v>
      </c>
      <c r="W23" s="68">
        <f t="shared" si="8"/>
        <v>140.65040650406505</v>
      </c>
      <c r="X23" s="66">
        <f t="shared" si="9"/>
        <v>50</v>
      </c>
      <c r="Y23" s="159">
        <v>1968</v>
      </c>
      <c r="Z23" s="159">
        <v>3116</v>
      </c>
      <c r="AA23" s="96">
        <f t="shared" si="10"/>
        <v>158.33333333333331</v>
      </c>
      <c r="AB23" s="94">
        <f t="shared" si="11"/>
        <v>1148</v>
      </c>
      <c r="AC23" s="159">
        <v>852</v>
      </c>
      <c r="AD23" s="159">
        <v>914</v>
      </c>
      <c r="AE23" s="96">
        <f t="shared" si="12"/>
        <v>107.27699530516432</v>
      </c>
      <c r="AF23" s="94">
        <f t="shared" si="13"/>
        <v>62</v>
      </c>
      <c r="AG23" s="159">
        <v>962</v>
      </c>
      <c r="AH23" s="159">
        <v>1675</v>
      </c>
      <c r="AI23" s="96">
        <f>AH23/AG23*100</f>
        <v>174.11642411642413</v>
      </c>
      <c r="AJ23" s="94">
        <f t="shared" si="15"/>
        <v>713</v>
      </c>
      <c r="AK23" s="64">
        <v>307</v>
      </c>
      <c r="AL23" s="64">
        <v>384</v>
      </c>
      <c r="AM23" s="68">
        <f t="shared" si="32"/>
        <v>125.08143322475568</v>
      </c>
      <c r="AN23" s="66">
        <f t="shared" si="16"/>
        <v>77</v>
      </c>
      <c r="AO23" s="110">
        <v>203</v>
      </c>
      <c r="AP23" s="110">
        <v>240</v>
      </c>
      <c r="AQ23" s="93">
        <f t="shared" si="30"/>
        <v>118.2</v>
      </c>
      <c r="AR23" s="92">
        <f t="shared" si="17"/>
        <v>37</v>
      </c>
      <c r="AS23" s="110">
        <v>802</v>
      </c>
      <c r="AT23" s="110">
        <v>990</v>
      </c>
      <c r="AU23" s="95">
        <f t="shared" si="18"/>
        <v>123.4</v>
      </c>
      <c r="AV23" s="94">
        <f t="shared" si="19"/>
        <v>188</v>
      </c>
      <c r="AW23" s="91">
        <v>437</v>
      </c>
      <c r="AX23" s="91">
        <v>355</v>
      </c>
      <c r="AY23" s="68">
        <f t="shared" si="20"/>
        <v>81.23569794050344</v>
      </c>
      <c r="AZ23" s="66">
        <f t="shared" si="21"/>
        <v>-82</v>
      </c>
      <c r="BA23" s="91">
        <v>393</v>
      </c>
      <c r="BB23" s="91">
        <v>308</v>
      </c>
      <c r="BC23" s="68">
        <f t="shared" si="22"/>
        <v>78.37150127226464</v>
      </c>
      <c r="BD23" s="66">
        <f t="shared" si="23"/>
        <v>-85</v>
      </c>
      <c r="BE23" s="64">
        <v>2388</v>
      </c>
      <c r="BF23" s="64">
        <v>2755</v>
      </c>
      <c r="BG23" s="67">
        <f t="shared" si="31"/>
        <v>115.36850921273032</v>
      </c>
      <c r="BH23" s="110">
        <v>20</v>
      </c>
      <c r="BI23" s="110">
        <v>54</v>
      </c>
      <c r="BJ23" s="95">
        <f t="shared" si="24"/>
        <v>270</v>
      </c>
      <c r="BK23" s="94">
        <f t="shared" si="25"/>
        <v>34</v>
      </c>
      <c r="BL23" s="153">
        <v>2</v>
      </c>
      <c r="BM23" s="194">
        <v>3973.65</v>
      </c>
      <c r="BN23" s="216">
        <v>4385.94</v>
      </c>
      <c r="BO23" s="95">
        <f t="shared" si="26"/>
        <v>110.4</v>
      </c>
      <c r="BP23" s="94">
        <f t="shared" si="27"/>
        <v>412.2899999999995</v>
      </c>
      <c r="BQ23" s="4"/>
    </row>
    <row r="24" spans="1:69" s="9" customFormat="1" ht="19.5" customHeight="1">
      <c r="A24" s="63" t="s">
        <v>102</v>
      </c>
      <c r="B24" s="91">
        <v>748</v>
      </c>
      <c r="C24" s="91">
        <v>782</v>
      </c>
      <c r="D24" s="67">
        <f t="shared" si="0"/>
        <v>104.54545454545455</v>
      </c>
      <c r="E24" s="66">
        <f t="shared" si="1"/>
        <v>34</v>
      </c>
      <c r="F24" s="91">
        <v>407</v>
      </c>
      <c r="G24" s="91">
        <v>565</v>
      </c>
      <c r="H24" s="67">
        <f t="shared" si="2"/>
        <v>138.8206388206388</v>
      </c>
      <c r="I24" s="66">
        <f t="shared" si="3"/>
        <v>158</v>
      </c>
      <c r="J24" s="64">
        <v>1218</v>
      </c>
      <c r="K24" s="64">
        <v>1370</v>
      </c>
      <c r="L24" s="67">
        <f t="shared" si="4"/>
        <v>112.47947454844007</v>
      </c>
      <c r="M24" s="66">
        <f t="shared" si="5"/>
        <v>152</v>
      </c>
      <c r="N24" s="91">
        <v>1030</v>
      </c>
      <c r="O24" s="91">
        <v>1068</v>
      </c>
      <c r="P24" s="68">
        <f t="shared" si="6"/>
        <v>103.6893203883495</v>
      </c>
      <c r="Q24" s="13">
        <f t="shared" si="7"/>
        <v>38</v>
      </c>
      <c r="R24" s="137">
        <f t="shared" si="28"/>
        <v>84.56486042692939</v>
      </c>
      <c r="S24" s="137">
        <f t="shared" si="28"/>
        <v>77.95620437956204</v>
      </c>
      <c r="T24" s="137">
        <f t="shared" si="29"/>
        <v>-6.608656047367347</v>
      </c>
      <c r="U24" s="91">
        <v>112</v>
      </c>
      <c r="V24" s="91">
        <v>199</v>
      </c>
      <c r="W24" s="68">
        <f t="shared" si="8"/>
        <v>177.67857142857142</v>
      </c>
      <c r="X24" s="66">
        <f t="shared" si="9"/>
        <v>87</v>
      </c>
      <c r="Y24" s="159">
        <v>3951</v>
      </c>
      <c r="Z24" s="159">
        <v>3649</v>
      </c>
      <c r="AA24" s="96">
        <f t="shared" si="10"/>
        <v>92.3563654770944</v>
      </c>
      <c r="AB24" s="94">
        <f t="shared" si="11"/>
        <v>-302</v>
      </c>
      <c r="AC24" s="159">
        <v>693</v>
      </c>
      <c r="AD24" s="159">
        <v>758</v>
      </c>
      <c r="AE24" s="96">
        <f t="shared" si="12"/>
        <v>109.37950937950937</v>
      </c>
      <c r="AF24" s="94">
        <f t="shared" si="13"/>
        <v>65</v>
      </c>
      <c r="AG24" s="159">
        <v>1984</v>
      </c>
      <c r="AH24" s="159">
        <v>1640</v>
      </c>
      <c r="AI24" s="96">
        <f>AH24/AG24*100</f>
        <v>82.66129032258065</v>
      </c>
      <c r="AJ24" s="94">
        <f t="shared" si="15"/>
        <v>-344</v>
      </c>
      <c r="AK24" s="64">
        <v>255</v>
      </c>
      <c r="AL24" s="64">
        <v>258</v>
      </c>
      <c r="AM24" s="68">
        <f t="shared" si="32"/>
        <v>101.17647058823529</v>
      </c>
      <c r="AN24" s="66">
        <f t="shared" si="16"/>
        <v>3</v>
      </c>
      <c r="AO24" s="110">
        <v>272</v>
      </c>
      <c r="AP24" s="110">
        <v>352</v>
      </c>
      <c r="AQ24" s="93">
        <f t="shared" si="30"/>
        <v>129.4</v>
      </c>
      <c r="AR24" s="92">
        <f t="shared" si="17"/>
        <v>80</v>
      </c>
      <c r="AS24" s="110">
        <v>1223</v>
      </c>
      <c r="AT24" s="110">
        <v>1395</v>
      </c>
      <c r="AU24" s="95">
        <f t="shared" si="18"/>
        <v>114.1</v>
      </c>
      <c r="AV24" s="94">
        <f t="shared" si="19"/>
        <v>172</v>
      </c>
      <c r="AW24" s="91">
        <v>282</v>
      </c>
      <c r="AX24" s="91">
        <v>303</v>
      </c>
      <c r="AY24" s="68">
        <f t="shared" si="20"/>
        <v>107.4468085106383</v>
      </c>
      <c r="AZ24" s="66">
        <f t="shared" si="21"/>
        <v>21</v>
      </c>
      <c r="BA24" s="91">
        <v>250</v>
      </c>
      <c r="BB24" s="91">
        <v>278</v>
      </c>
      <c r="BC24" s="68">
        <f t="shared" si="22"/>
        <v>111.20000000000002</v>
      </c>
      <c r="BD24" s="66">
        <f t="shared" si="23"/>
        <v>28</v>
      </c>
      <c r="BE24" s="64">
        <v>2528</v>
      </c>
      <c r="BF24" s="64">
        <v>3013</v>
      </c>
      <c r="BG24" s="67">
        <f t="shared" si="31"/>
        <v>119.18512658227849</v>
      </c>
      <c r="BH24" s="110">
        <v>33</v>
      </c>
      <c r="BI24" s="110">
        <v>34</v>
      </c>
      <c r="BJ24" s="95">
        <f t="shared" si="24"/>
        <v>103</v>
      </c>
      <c r="BK24" s="94">
        <f t="shared" si="25"/>
        <v>1</v>
      </c>
      <c r="BL24" s="153">
        <v>4</v>
      </c>
      <c r="BM24" s="194">
        <v>5363.39</v>
      </c>
      <c r="BN24" s="216">
        <v>5326.47</v>
      </c>
      <c r="BO24" s="95">
        <f t="shared" si="26"/>
        <v>99.3</v>
      </c>
      <c r="BP24" s="94">
        <f t="shared" si="27"/>
        <v>-36.92000000000007</v>
      </c>
      <c r="BQ24" s="4"/>
    </row>
    <row r="25" spans="1:69" s="9" customFormat="1" ht="19.5" customHeight="1">
      <c r="A25" s="63" t="s">
        <v>103</v>
      </c>
      <c r="B25" s="91">
        <v>675</v>
      </c>
      <c r="C25" s="91">
        <v>578</v>
      </c>
      <c r="D25" s="67">
        <f t="shared" si="0"/>
        <v>85.62962962962963</v>
      </c>
      <c r="E25" s="66">
        <f t="shared" si="1"/>
        <v>-97</v>
      </c>
      <c r="F25" s="91">
        <v>380</v>
      </c>
      <c r="G25" s="91">
        <v>318</v>
      </c>
      <c r="H25" s="67">
        <f t="shared" si="2"/>
        <v>83.6842105263158</v>
      </c>
      <c r="I25" s="66">
        <f t="shared" si="3"/>
        <v>-62</v>
      </c>
      <c r="J25" s="64">
        <v>558</v>
      </c>
      <c r="K25" s="64">
        <v>717</v>
      </c>
      <c r="L25" s="67">
        <f t="shared" si="4"/>
        <v>128.49462365591398</v>
      </c>
      <c r="M25" s="66">
        <f t="shared" si="5"/>
        <v>159</v>
      </c>
      <c r="N25" s="91">
        <v>442</v>
      </c>
      <c r="O25" s="91">
        <v>575</v>
      </c>
      <c r="P25" s="68">
        <f t="shared" si="6"/>
        <v>130.09049773755657</v>
      </c>
      <c r="Q25" s="13">
        <f t="shared" si="7"/>
        <v>133</v>
      </c>
      <c r="R25" s="137">
        <f t="shared" si="28"/>
        <v>79.21146953405018</v>
      </c>
      <c r="S25" s="137">
        <f t="shared" si="28"/>
        <v>80.19525801952581</v>
      </c>
      <c r="T25" s="137">
        <f t="shared" si="29"/>
        <v>0.9837884854756282</v>
      </c>
      <c r="U25" s="91">
        <v>76</v>
      </c>
      <c r="V25" s="91">
        <v>77</v>
      </c>
      <c r="W25" s="68">
        <f t="shared" si="8"/>
        <v>101.3157894736842</v>
      </c>
      <c r="X25" s="66">
        <f t="shared" si="9"/>
        <v>1</v>
      </c>
      <c r="Y25" s="159">
        <v>1784</v>
      </c>
      <c r="Z25" s="159">
        <v>1851</v>
      </c>
      <c r="AA25" s="96">
        <f t="shared" si="10"/>
        <v>103.75560538116592</v>
      </c>
      <c r="AB25" s="94">
        <f t="shared" si="11"/>
        <v>67</v>
      </c>
      <c r="AC25" s="159">
        <v>618</v>
      </c>
      <c r="AD25" s="159">
        <v>526</v>
      </c>
      <c r="AE25" s="96">
        <f t="shared" si="12"/>
        <v>85.11326860841424</v>
      </c>
      <c r="AF25" s="94">
        <f t="shared" si="13"/>
        <v>-92</v>
      </c>
      <c r="AG25" s="159">
        <v>638</v>
      </c>
      <c r="AH25" s="159">
        <v>836</v>
      </c>
      <c r="AI25" s="96">
        <f>AH25/AG25*100</f>
        <v>131.0344827586207</v>
      </c>
      <c r="AJ25" s="94">
        <f t="shared" si="15"/>
        <v>198</v>
      </c>
      <c r="AK25" s="64">
        <v>272</v>
      </c>
      <c r="AL25" s="64">
        <v>277</v>
      </c>
      <c r="AM25" s="68">
        <f t="shared" si="32"/>
        <v>101.83823529411764</v>
      </c>
      <c r="AN25" s="66">
        <f t="shared" si="16"/>
        <v>5</v>
      </c>
      <c r="AO25" s="110">
        <v>120</v>
      </c>
      <c r="AP25" s="110">
        <v>124</v>
      </c>
      <c r="AQ25" s="93">
        <f t="shared" si="30"/>
        <v>103.3</v>
      </c>
      <c r="AR25" s="92">
        <f t="shared" si="17"/>
        <v>4</v>
      </c>
      <c r="AS25" s="110">
        <v>556</v>
      </c>
      <c r="AT25" s="110">
        <v>727</v>
      </c>
      <c r="AU25" s="95">
        <f t="shared" si="18"/>
        <v>130.8</v>
      </c>
      <c r="AV25" s="94">
        <f t="shared" si="19"/>
        <v>171</v>
      </c>
      <c r="AW25" s="91">
        <v>321</v>
      </c>
      <c r="AX25" s="91">
        <v>252</v>
      </c>
      <c r="AY25" s="68">
        <f t="shared" si="20"/>
        <v>78.50467289719626</v>
      </c>
      <c r="AZ25" s="66">
        <f t="shared" si="21"/>
        <v>-69</v>
      </c>
      <c r="BA25" s="91">
        <v>291</v>
      </c>
      <c r="BB25" s="91">
        <v>226</v>
      </c>
      <c r="BC25" s="68">
        <f t="shared" si="22"/>
        <v>77.66323024054984</v>
      </c>
      <c r="BD25" s="66">
        <f t="shared" si="23"/>
        <v>-65</v>
      </c>
      <c r="BE25" s="64">
        <v>2048</v>
      </c>
      <c r="BF25" s="64">
        <v>3024</v>
      </c>
      <c r="BG25" s="67">
        <f t="shared" si="31"/>
        <v>147.65625</v>
      </c>
      <c r="BH25" s="110">
        <v>7</v>
      </c>
      <c r="BI25" s="110">
        <v>14</v>
      </c>
      <c r="BJ25" s="95">
        <f t="shared" si="24"/>
        <v>200</v>
      </c>
      <c r="BK25" s="94">
        <f t="shared" si="25"/>
        <v>7</v>
      </c>
      <c r="BL25" s="153">
        <v>0</v>
      </c>
      <c r="BM25" s="194">
        <v>3377</v>
      </c>
      <c r="BN25" s="216">
        <v>4210.43</v>
      </c>
      <c r="BO25" s="95">
        <f t="shared" si="26"/>
        <v>124.7</v>
      </c>
      <c r="BP25" s="94">
        <f t="shared" si="27"/>
        <v>833.4300000000003</v>
      </c>
      <c r="BQ25" s="4"/>
    </row>
    <row r="26" spans="1:69" s="9" customFormat="1" ht="19.5" customHeight="1">
      <c r="A26" s="63" t="s">
        <v>104</v>
      </c>
      <c r="B26" s="91">
        <v>1402</v>
      </c>
      <c r="C26" s="91">
        <v>1218</v>
      </c>
      <c r="D26" s="67">
        <f t="shared" si="0"/>
        <v>86.87589158345222</v>
      </c>
      <c r="E26" s="66">
        <f t="shared" si="1"/>
        <v>-184</v>
      </c>
      <c r="F26" s="91">
        <v>868</v>
      </c>
      <c r="G26" s="91">
        <v>760</v>
      </c>
      <c r="H26" s="67">
        <f t="shared" si="2"/>
        <v>87.55760368663594</v>
      </c>
      <c r="I26" s="66">
        <f t="shared" si="3"/>
        <v>-108</v>
      </c>
      <c r="J26" s="64">
        <v>2131</v>
      </c>
      <c r="K26" s="64">
        <v>2471</v>
      </c>
      <c r="L26" s="67">
        <f t="shared" si="4"/>
        <v>115.95495072735804</v>
      </c>
      <c r="M26" s="66">
        <f t="shared" si="5"/>
        <v>340</v>
      </c>
      <c r="N26" s="91">
        <v>1760</v>
      </c>
      <c r="O26" s="91">
        <v>2071</v>
      </c>
      <c r="P26" s="68">
        <f t="shared" si="6"/>
        <v>117.67045454545455</v>
      </c>
      <c r="Q26" s="13">
        <f t="shared" si="7"/>
        <v>311</v>
      </c>
      <c r="R26" s="137">
        <f t="shared" si="28"/>
        <v>82.59033317691224</v>
      </c>
      <c r="S26" s="137">
        <f t="shared" si="28"/>
        <v>83.81222177256171</v>
      </c>
      <c r="T26" s="137">
        <f t="shared" si="29"/>
        <v>1.2218885956494745</v>
      </c>
      <c r="U26" s="91">
        <v>276</v>
      </c>
      <c r="V26" s="91">
        <v>282</v>
      </c>
      <c r="W26" s="68">
        <f t="shared" si="8"/>
        <v>102.17391304347827</v>
      </c>
      <c r="X26" s="66">
        <f t="shared" si="9"/>
        <v>6</v>
      </c>
      <c r="Y26" s="159">
        <v>6741</v>
      </c>
      <c r="Z26" s="159">
        <v>7103</v>
      </c>
      <c r="AA26" s="96">
        <f t="shared" si="10"/>
        <v>105.37012312713247</v>
      </c>
      <c r="AB26" s="94">
        <f t="shared" si="11"/>
        <v>362</v>
      </c>
      <c r="AC26" s="159">
        <v>1332</v>
      </c>
      <c r="AD26" s="159">
        <v>1169</v>
      </c>
      <c r="AE26" s="96">
        <f t="shared" si="12"/>
        <v>87.76276276276276</v>
      </c>
      <c r="AF26" s="94">
        <f t="shared" si="13"/>
        <v>-163</v>
      </c>
      <c r="AG26" s="159">
        <v>2931</v>
      </c>
      <c r="AH26" s="159">
        <v>2622</v>
      </c>
      <c r="AI26" s="96">
        <f>AH26/AG26*100</f>
        <v>89.4575230296827</v>
      </c>
      <c r="AJ26" s="94">
        <f t="shared" si="15"/>
        <v>-309</v>
      </c>
      <c r="AK26" s="64">
        <v>286</v>
      </c>
      <c r="AL26" s="64">
        <v>295</v>
      </c>
      <c r="AM26" s="68">
        <f t="shared" si="32"/>
        <v>103.14685314685315</v>
      </c>
      <c r="AN26" s="66">
        <f t="shared" si="16"/>
        <v>9</v>
      </c>
      <c r="AO26" s="110">
        <v>483</v>
      </c>
      <c r="AP26" s="110">
        <v>565</v>
      </c>
      <c r="AQ26" s="93">
        <f t="shared" si="30"/>
        <v>117</v>
      </c>
      <c r="AR26" s="92">
        <f t="shared" si="17"/>
        <v>82</v>
      </c>
      <c r="AS26" s="110">
        <v>2380</v>
      </c>
      <c r="AT26" s="110">
        <v>3905</v>
      </c>
      <c r="AU26" s="95">
        <f t="shared" si="18"/>
        <v>164.1</v>
      </c>
      <c r="AV26" s="94">
        <f t="shared" si="19"/>
        <v>1525</v>
      </c>
      <c r="AW26" s="91">
        <v>523</v>
      </c>
      <c r="AX26" s="91">
        <v>454</v>
      </c>
      <c r="AY26" s="68">
        <f t="shared" si="20"/>
        <v>86.80688336520076</v>
      </c>
      <c r="AZ26" s="66">
        <f t="shared" si="21"/>
        <v>-69</v>
      </c>
      <c r="BA26" s="91">
        <v>421</v>
      </c>
      <c r="BB26" s="91">
        <v>387</v>
      </c>
      <c r="BC26" s="68">
        <f t="shared" si="22"/>
        <v>91.92399049881234</v>
      </c>
      <c r="BD26" s="66">
        <f t="shared" si="23"/>
        <v>-34</v>
      </c>
      <c r="BE26" s="64">
        <v>2599</v>
      </c>
      <c r="BF26" s="64">
        <v>3648</v>
      </c>
      <c r="BG26" s="67">
        <f t="shared" si="31"/>
        <v>140.3616775682955</v>
      </c>
      <c r="BH26" s="110">
        <v>154</v>
      </c>
      <c r="BI26" s="110">
        <v>160</v>
      </c>
      <c r="BJ26" s="95">
        <f t="shared" si="24"/>
        <v>103.9</v>
      </c>
      <c r="BK26" s="94">
        <f t="shared" si="25"/>
        <v>6</v>
      </c>
      <c r="BL26" s="153">
        <v>56</v>
      </c>
      <c r="BM26" s="194">
        <v>4601.7</v>
      </c>
      <c r="BN26" s="216">
        <v>5925.87</v>
      </c>
      <c r="BO26" s="95">
        <f t="shared" si="26"/>
        <v>128.8</v>
      </c>
      <c r="BP26" s="94">
        <f t="shared" si="27"/>
        <v>1324.17</v>
      </c>
      <c r="BQ26" s="4"/>
    </row>
    <row r="27" spans="1:69" s="9" customFormat="1" ht="19.5" customHeight="1">
      <c r="A27" s="63" t="s">
        <v>105</v>
      </c>
      <c r="B27" s="91">
        <v>2359</v>
      </c>
      <c r="C27" s="91">
        <v>2164</v>
      </c>
      <c r="D27" s="67">
        <f t="shared" si="0"/>
        <v>91.7337855023315</v>
      </c>
      <c r="E27" s="66">
        <f t="shared" si="1"/>
        <v>-195</v>
      </c>
      <c r="F27" s="91">
        <v>1456</v>
      </c>
      <c r="G27" s="91">
        <v>1355</v>
      </c>
      <c r="H27" s="67">
        <f t="shared" si="2"/>
        <v>93.06318681318682</v>
      </c>
      <c r="I27" s="66">
        <f t="shared" si="3"/>
        <v>-101</v>
      </c>
      <c r="J27" s="64">
        <v>3524</v>
      </c>
      <c r="K27" s="64">
        <v>4130</v>
      </c>
      <c r="L27" s="67">
        <f t="shared" si="4"/>
        <v>117.19636776390465</v>
      </c>
      <c r="M27" s="66">
        <f t="shared" si="5"/>
        <v>606</v>
      </c>
      <c r="N27" s="91">
        <v>2596</v>
      </c>
      <c r="O27" s="91">
        <v>3378</v>
      </c>
      <c r="P27" s="68">
        <f t="shared" si="6"/>
        <v>130.12326656394453</v>
      </c>
      <c r="Q27" s="13">
        <f t="shared" si="7"/>
        <v>782</v>
      </c>
      <c r="R27" s="137">
        <f t="shared" si="28"/>
        <v>73.66628830874006</v>
      </c>
      <c r="S27" s="137">
        <f t="shared" si="28"/>
        <v>81.79176755447942</v>
      </c>
      <c r="T27" s="137">
        <f t="shared" si="29"/>
        <v>8.125479245739356</v>
      </c>
      <c r="U27" s="91">
        <v>554</v>
      </c>
      <c r="V27" s="91">
        <v>521</v>
      </c>
      <c r="W27" s="68">
        <f t="shared" si="8"/>
        <v>94.04332129963899</v>
      </c>
      <c r="X27" s="66">
        <f t="shared" si="9"/>
        <v>-33</v>
      </c>
      <c r="Y27" s="159">
        <v>10267</v>
      </c>
      <c r="Z27" s="159">
        <v>9998</v>
      </c>
      <c r="AA27" s="96">
        <f t="shared" si="10"/>
        <v>97.37995519625986</v>
      </c>
      <c r="AB27" s="94">
        <f t="shared" si="11"/>
        <v>-269</v>
      </c>
      <c r="AC27" s="159">
        <v>2293</v>
      </c>
      <c r="AD27" s="159">
        <v>2127</v>
      </c>
      <c r="AE27" s="96">
        <f t="shared" si="12"/>
        <v>92.7605756650676</v>
      </c>
      <c r="AF27" s="94">
        <f t="shared" si="13"/>
        <v>-166</v>
      </c>
      <c r="AG27" s="159">
        <v>4265</v>
      </c>
      <c r="AH27" s="159">
        <v>4006</v>
      </c>
      <c r="AI27" s="96">
        <f>AH27/AG27*100</f>
        <v>93.92731535756155</v>
      </c>
      <c r="AJ27" s="94">
        <f t="shared" si="15"/>
        <v>-259</v>
      </c>
      <c r="AK27" s="64">
        <v>448</v>
      </c>
      <c r="AL27" s="64">
        <v>474</v>
      </c>
      <c r="AM27" s="68">
        <f t="shared" si="32"/>
        <v>105.80357142857142</v>
      </c>
      <c r="AN27" s="66">
        <f t="shared" si="16"/>
        <v>26</v>
      </c>
      <c r="AO27" s="110">
        <v>925</v>
      </c>
      <c r="AP27" s="110">
        <v>925</v>
      </c>
      <c r="AQ27" s="93">
        <f t="shared" si="30"/>
        <v>100</v>
      </c>
      <c r="AR27" s="92">
        <f t="shared" si="17"/>
        <v>0</v>
      </c>
      <c r="AS27" s="110">
        <v>3546</v>
      </c>
      <c r="AT27" s="110">
        <v>4249</v>
      </c>
      <c r="AU27" s="95">
        <f t="shared" si="18"/>
        <v>119.8</v>
      </c>
      <c r="AV27" s="94">
        <f t="shared" si="19"/>
        <v>703</v>
      </c>
      <c r="AW27" s="91">
        <v>937</v>
      </c>
      <c r="AX27" s="91">
        <v>930</v>
      </c>
      <c r="AY27" s="68">
        <f t="shared" si="20"/>
        <v>99.2529348986126</v>
      </c>
      <c r="AZ27" s="66">
        <f t="shared" si="21"/>
        <v>-7</v>
      </c>
      <c r="BA27" s="91">
        <v>808</v>
      </c>
      <c r="BB27" s="91">
        <v>832</v>
      </c>
      <c r="BC27" s="68">
        <f t="shared" si="22"/>
        <v>102.97029702970298</v>
      </c>
      <c r="BD27" s="66">
        <f t="shared" si="23"/>
        <v>24</v>
      </c>
      <c r="BE27" s="64">
        <v>2267</v>
      </c>
      <c r="BF27" s="64">
        <v>2733</v>
      </c>
      <c r="BG27" s="67">
        <f t="shared" si="31"/>
        <v>120.55580061755624</v>
      </c>
      <c r="BH27" s="110">
        <v>66</v>
      </c>
      <c r="BI27" s="110">
        <v>104</v>
      </c>
      <c r="BJ27" s="95">
        <f t="shared" si="24"/>
        <v>157.6</v>
      </c>
      <c r="BK27" s="94">
        <f t="shared" si="25"/>
        <v>38</v>
      </c>
      <c r="BL27" s="153">
        <v>2</v>
      </c>
      <c r="BM27" s="194">
        <v>4162.75</v>
      </c>
      <c r="BN27" s="216">
        <v>4501.87</v>
      </c>
      <c r="BO27" s="95">
        <f t="shared" si="26"/>
        <v>108.1</v>
      </c>
      <c r="BP27" s="94">
        <f t="shared" si="27"/>
        <v>339.1199999999999</v>
      </c>
      <c r="BQ27" s="4"/>
    </row>
    <row r="28" spans="5:66" s="16" customFormat="1" ht="15.75"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AS28" s="18"/>
      <c r="AT28" s="18"/>
      <c r="AU28" s="18"/>
      <c r="AV28" s="19"/>
      <c r="BD28" s="20"/>
      <c r="BE28" s="20"/>
      <c r="BF28" s="20"/>
      <c r="BM28" s="14"/>
      <c r="BN28" s="14"/>
    </row>
    <row r="29" s="16" customFormat="1" ht="12.75"/>
    <row r="30" s="16" customFormat="1" ht="12.75"/>
    <row r="31" s="16" customFormat="1" ht="12.75"/>
    <row r="32" s="16" customFormat="1" ht="12.75"/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</sheetData>
  <sheetProtection/>
  <mergeCells count="74">
    <mergeCell ref="BM4:BP6"/>
    <mergeCell ref="BM7:BM8"/>
    <mergeCell ref="BN7:BN8"/>
    <mergeCell ref="BO7:BP7"/>
    <mergeCell ref="B1:Q1"/>
    <mergeCell ref="B2:Q2"/>
    <mergeCell ref="F4:I4"/>
    <mergeCell ref="F5:I6"/>
    <mergeCell ref="R4:T6"/>
    <mergeCell ref="R7:R8"/>
    <mergeCell ref="AS4:AV6"/>
    <mergeCell ref="AW4:AZ6"/>
    <mergeCell ref="BA4:BD6"/>
    <mergeCell ref="S7:S8"/>
    <mergeCell ref="T7:T8"/>
    <mergeCell ref="B7:B8"/>
    <mergeCell ref="C7:C8"/>
    <mergeCell ref="D7:E7"/>
    <mergeCell ref="F7:F8"/>
    <mergeCell ref="Y4:AB6"/>
    <mergeCell ref="AC4:AJ4"/>
    <mergeCell ref="AC5:AF6"/>
    <mergeCell ref="AG5:AJ6"/>
    <mergeCell ref="AO4:AR6"/>
    <mergeCell ref="A4:A8"/>
    <mergeCell ref="B4:E6"/>
    <mergeCell ref="J4:M6"/>
    <mergeCell ref="N4:Q6"/>
    <mergeCell ref="U4:X6"/>
    <mergeCell ref="G7:G8"/>
    <mergeCell ref="H7:I7"/>
    <mergeCell ref="J7:J8"/>
    <mergeCell ref="K7:K8"/>
    <mergeCell ref="BE4:BG6"/>
    <mergeCell ref="BH6:BK6"/>
    <mergeCell ref="L7:M7"/>
    <mergeCell ref="N7:N8"/>
    <mergeCell ref="O7:O8"/>
    <mergeCell ref="AK4:AN6"/>
    <mergeCell ref="AI7:AJ7"/>
    <mergeCell ref="AK7:AK8"/>
    <mergeCell ref="AL7:AL8"/>
    <mergeCell ref="P7:Q7"/>
    <mergeCell ref="U7:U8"/>
    <mergeCell ref="V7:V8"/>
    <mergeCell ref="W7:X7"/>
    <mergeCell ref="Y7:Y8"/>
    <mergeCell ref="Z7:Z8"/>
    <mergeCell ref="BH7:BH8"/>
    <mergeCell ref="AU7:AV7"/>
    <mergeCell ref="BG7:BG8"/>
    <mergeCell ref="AA7:AB7"/>
    <mergeCell ref="AC7:AC8"/>
    <mergeCell ref="AD7:AD8"/>
    <mergeCell ref="AS7:AT7"/>
    <mergeCell ref="AE7:AF7"/>
    <mergeCell ref="AG7:AG8"/>
    <mergeCell ref="AH7:AH8"/>
    <mergeCell ref="AY7:AZ7"/>
    <mergeCell ref="BA7:BA8"/>
    <mergeCell ref="BB7:BB8"/>
    <mergeCell ref="BC7:BD7"/>
    <mergeCell ref="BE7:BE8"/>
    <mergeCell ref="BF7:BF8"/>
    <mergeCell ref="BL7:BL8"/>
    <mergeCell ref="BH4:BL5"/>
    <mergeCell ref="BI7:BI8"/>
    <mergeCell ref="AM7:AN7"/>
    <mergeCell ref="AO7:AO8"/>
    <mergeCell ref="AP7:AP8"/>
    <mergeCell ref="AQ7:AR7"/>
    <mergeCell ref="BJ7:BK7"/>
    <mergeCell ref="AW7:AW8"/>
    <mergeCell ref="AX7:AX8"/>
  </mergeCells>
  <printOptions verticalCentered="1"/>
  <pageMargins left="0.1968503937007874" right="0.1968503937007874" top="0.3937007874015748" bottom="0.3937007874015748" header="0.15748031496062992" footer="0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User_91</cp:lastModifiedBy>
  <cp:lastPrinted>2019-08-08T10:30:07Z</cp:lastPrinted>
  <dcterms:created xsi:type="dcterms:W3CDTF">2017-11-17T08:56:41Z</dcterms:created>
  <dcterms:modified xsi:type="dcterms:W3CDTF">2019-08-19T07:57:53Z</dcterms:modified>
  <cp:category/>
  <cp:version/>
  <cp:contentType/>
  <cp:contentStatus/>
</cp:coreProperties>
</file>