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020" windowHeight="7485" tabRatio="573" activeTab="5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>'[5]Sheet3'!$A$3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'2'!$B$1:$F$25</definedName>
    <definedName name="_xlnm.Print_Area" localSheetId="2">'3'!$A$1:$E$25</definedName>
    <definedName name="_xlnm.Print_Area" localSheetId="3">'4'!$A$1:$E$15</definedName>
    <definedName name="_xlnm.Print_Area" localSheetId="4">'5'!$A$1:$E$31</definedName>
    <definedName name="олд" localSheetId="2">'[3]Sheet1 (3)'!#REF!</definedName>
    <definedName name="олд" localSheetId="3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'[6]Sheet3'!$A$2</definedName>
    <definedName name="ц" localSheetId="2">'[6]Sheet3'!$A$2</definedName>
    <definedName name="ц" localSheetId="3">'[6]Sheet3'!$A$2</definedName>
    <definedName name="ц">'[7]Sheet3'!$A$2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<sst xmlns="http://schemas.openxmlformats.org/spreadsheetml/2006/main" count="225" uniqueCount="159">
  <si>
    <t>Показник</t>
  </si>
  <si>
    <t>2017 р.</t>
  </si>
  <si>
    <t>зміна значення</t>
  </si>
  <si>
    <t>%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</si>
  <si>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</si>
  <si>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</si>
  <si>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</si>
  <si>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</si>
  <si>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</si>
  <si>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</si>
  <si>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</si>
  <si>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</si>
  <si>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</si>
  <si>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</si>
  <si>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</si>
  <si>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</si>
  <si>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</si>
  <si>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</si>
  <si>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</si>
  <si>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</si>
  <si>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</si>
  <si>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</si>
  <si>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</si>
  <si>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</si>
  <si>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</si>
  <si>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</si>
  <si>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</si>
  <si>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</si>
  <si>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</si>
  <si>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</si>
  <si>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</si>
  <si>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</si>
  <si>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</si>
  <si>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</si>
  <si>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</si>
  <si>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</si>
  <si>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</si>
  <si>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</si>
  <si>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</si>
  <si>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</si>
  <si>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</si>
  <si>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</si>
  <si>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</si>
  <si>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</si>
  <si>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</si>
  <si>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</si>
  <si>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</si>
  <si>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</si>
  <si>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</si>
  <si>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</si>
  <si>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</si>
  <si>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</si>
  <si>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</si>
  <si>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</si>
  <si>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</si>
  <si>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</si>
  <si>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</si>
  <si>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</si>
  <si>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Усього мали статус безробітного протягом періоду, осіб</t>
  </si>
  <si>
    <t>з них отримали статус безробітного протягом звітного періоду, осіб</t>
  </si>
  <si>
    <t>2018 р.</t>
  </si>
  <si>
    <r>
      <t>Безробітне населення (за методологією МОП)</t>
    </r>
    <r>
      <rPr>
        <sz val="14"/>
        <rFont val="Times New Roman"/>
        <family val="1"/>
      </rPr>
      <t>, тис.осіб</t>
    </r>
  </si>
  <si>
    <t>Рівень зайнятості населення, %</t>
  </si>
  <si>
    <t xml:space="preserve">Рівень безробіття (за методологією МОП), % 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</si>
  <si>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</si>
  <si>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</si>
  <si>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</si>
  <si>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</si>
  <si>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</si>
  <si>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</si>
  <si>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</si>
  <si>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</si>
  <si>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</si>
  <si>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</si>
  <si>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</si>
  <si>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</si>
  <si>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</si>
  <si>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</si>
  <si>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</si>
  <si>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</si>
  <si>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</si>
  <si>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</si>
  <si>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Діяльність служби зайнятості Івано-Франківської області</t>
  </si>
  <si>
    <t xml:space="preserve"> + (-)                            осіб</t>
  </si>
  <si>
    <t xml:space="preserve"> + (-)                       осіб</t>
  </si>
  <si>
    <t xml:space="preserve">Надання послуг службою зайнятості Івано-Франківської області </t>
  </si>
  <si>
    <t>-</t>
  </si>
  <si>
    <t>Працевлаштовано до набуття статусу  безробітного, осіб</t>
  </si>
  <si>
    <t>які навчаються в навчальних закладах різних типів</t>
  </si>
  <si>
    <t>2017 рік</t>
  </si>
  <si>
    <t>Чисельність осіб, які брали участь у громадських  та інших роботах тимчасового характеру</t>
  </si>
  <si>
    <t>2018 рік</t>
  </si>
  <si>
    <t xml:space="preserve">   1.1. з них зареєстровано з початку року</t>
  </si>
  <si>
    <t xml:space="preserve">   2.2. Питома вага працевлаштованих до набуття статусу безробітного, %</t>
  </si>
  <si>
    <t xml:space="preserve"> 2.3. Працевлаштовано безробітних за направленням служби зайнятості</t>
  </si>
  <si>
    <t xml:space="preserve"> 2.3.1. Шляхом одноразової виплати допомоги по безробіттю, осіб</t>
  </si>
  <si>
    <t>4. Отримали ваучер на навчання, осіб</t>
  </si>
  <si>
    <t xml:space="preserve">   9.1. з них зареєстровано з початку року</t>
  </si>
  <si>
    <t>15. Середній розмір заробітної плати у вакансіях, грн.</t>
  </si>
  <si>
    <t>16. Кількість претендентів на одну вакансію, особи</t>
  </si>
  <si>
    <t>1. Мали статус безробітного, осіб</t>
  </si>
  <si>
    <t>2. Всього отримали роботу (у т.ч. до набуття статусу безробітного), осіб</t>
  </si>
  <si>
    <t xml:space="preserve">   2.1. Працевлаштовано до набуття статусу, осіб</t>
  </si>
  <si>
    <t xml:space="preserve">   2.3.2. Працевлаштовано з компенсацією витрат роботодавцю єдиного внеску, осіб</t>
  </si>
  <si>
    <t>3. Проходили професійне навчання безробітні, осіб</t>
  </si>
  <si>
    <t xml:space="preserve">   3.1. з них в ЦПТО,  осіб</t>
  </si>
  <si>
    <t>5. Брали участь у громадських та інших роботах тимчасового характеру, осіб</t>
  </si>
  <si>
    <t>6. Кількість осіб, охоплених профорієнтаційними послугами, осіб</t>
  </si>
  <si>
    <t>7. Отримували допомогу по безробіттю, осіб</t>
  </si>
  <si>
    <t>8. Кількість роботодавців, які надали інформацію про вакансії,  одиниць</t>
  </si>
  <si>
    <t>9. Кількість вакансій, одиниць</t>
  </si>
  <si>
    <t>10. Мали статус безробітного, осіб</t>
  </si>
  <si>
    <t>11. Отримували допомогу по безробіттю, осіб</t>
  </si>
  <si>
    <t>13. Кількість вакансій по формі 3-ПН, одиниць</t>
  </si>
  <si>
    <t>14. Інформація про вакансії, отримані з інших джерел, одиниць</t>
  </si>
  <si>
    <t>у 4,3 р.</t>
  </si>
  <si>
    <t>у 20,3 р.</t>
  </si>
  <si>
    <t>у 4 р.</t>
  </si>
  <si>
    <t>у 4,9 р.</t>
  </si>
  <si>
    <t>у 6 р.</t>
  </si>
  <si>
    <t xml:space="preserve">     + 5,8 в.п.</t>
  </si>
  <si>
    <t>Економічна активність населення у середньому за 9 місяців 2017 - 2018 рр.                                                                                                                                                          по Івано-Франківській області</t>
  </si>
  <si>
    <t>9 місяців         2017 року</t>
  </si>
  <si>
    <t>9 місяців         2018 року</t>
  </si>
  <si>
    <t xml:space="preserve">січень - грудень     2017 р. </t>
  </si>
  <si>
    <t xml:space="preserve">січень - грудень    2018 р. </t>
  </si>
  <si>
    <t>Інформація щодо запланованого масового вивільнення працівників                                                                                             за січень - грудень 2017-2018 рр.</t>
  </si>
  <si>
    <t>Інформація щодо запланованого масового вивільнення працівників                                                                                             за січень - грудень 2017 - 2018 рр.</t>
  </si>
  <si>
    <t>у 23,2 р.</t>
  </si>
  <si>
    <t>у 24,4 р.</t>
  </si>
  <si>
    <t>у 4,7 р.</t>
  </si>
  <si>
    <t>у 9 р.</t>
  </si>
  <si>
    <t>за січень-грудень 2017-2018 рр.</t>
  </si>
  <si>
    <t>Станом на 1 січня</t>
  </si>
  <si>
    <t>12. Середній розмір допомоги по безробіттю, у грудні, грн.</t>
  </si>
  <si>
    <t>на                    1 січня         2018 р.</t>
  </si>
  <si>
    <t>на                    1 січня         2019 р.</t>
  </si>
  <si>
    <t xml:space="preserve"> + 302 грн.</t>
  </si>
  <si>
    <t xml:space="preserve"> - 3 особи</t>
  </si>
  <si>
    <t xml:space="preserve"> + 626 грн.</t>
  </si>
  <si>
    <t>у січні-грудні 2017-2018 рр.</t>
  </si>
  <si>
    <t>Середній розмір допомоги по безробіттю у грудні, грн.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</si>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</sst>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 Cyr"/>
      <family val="0"/>
    </font>
    <font>
      <i/>
      <sz val="14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 Cyr"/>
      <family val="0"/>
    </font>
    <font>
      <i/>
      <sz val="14"/>
      <color theme="1"/>
      <name val="Times New Roman Cyr"/>
      <family val="0"/>
    </font>
  </fonts>
  <fills count="5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" borderId="0" applyNumberFormat="0" applyBorder="0" applyAlignment="0" applyProtection="0"/>
    <xf numFmtId="0" fontId="0" fillId="20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0" fillId="24" borderId="0" applyNumberFormat="0" applyBorder="0" applyAlignment="0" applyProtection="0"/>
    <xf numFmtId="0" fontId="1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25" borderId="0" applyNumberFormat="0" applyBorder="0" applyAlignment="0" applyProtection="0"/>
    <xf numFmtId="0" fontId="36" fillId="16" borderId="0" applyNumberFormat="0" applyBorder="0" applyAlignment="0" applyProtection="0"/>
    <xf numFmtId="0" fontId="36" fillId="2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7" borderId="0" applyNumberFormat="0" applyBorder="0" applyAlignment="0" applyProtection="0"/>
    <xf numFmtId="0" fontId="36" fillId="2" borderId="0" applyNumberFormat="0" applyBorder="0" applyAlignment="0" applyProtection="0"/>
    <xf numFmtId="0" fontId="36" fillId="28" borderId="0" applyNumberFormat="0" applyBorder="0" applyAlignment="0" applyProtection="0"/>
    <xf numFmtId="0" fontId="36" fillId="5" borderId="0" applyNumberFormat="0" applyBorder="0" applyAlignment="0" applyProtection="0"/>
    <xf numFmtId="0" fontId="63" fillId="29" borderId="0" applyNumberFormat="0" applyBorder="0" applyAlignment="0" applyProtection="0"/>
    <xf numFmtId="0" fontId="36" fillId="2" borderId="0" applyNumberFormat="0" applyBorder="0" applyAlignment="0" applyProtection="0"/>
    <xf numFmtId="0" fontId="63" fillId="30" borderId="0" applyNumberFormat="0" applyBorder="0" applyAlignment="0" applyProtection="0"/>
    <xf numFmtId="0" fontId="36" fillId="25" borderId="0" applyNumberFormat="0" applyBorder="0" applyAlignment="0" applyProtection="0"/>
    <xf numFmtId="0" fontId="63" fillId="31" borderId="0" applyNumberFormat="0" applyBorder="0" applyAlignment="0" applyProtection="0"/>
    <xf numFmtId="0" fontId="36" fillId="26" borderId="0" applyNumberFormat="0" applyBorder="0" applyAlignment="0" applyProtection="0"/>
    <xf numFmtId="0" fontId="63" fillId="32" borderId="0" applyNumberFormat="0" applyBorder="0" applyAlignment="0" applyProtection="0"/>
    <xf numFmtId="0" fontId="36" fillId="18" borderId="0" applyNumberFormat="0" applyBorder="0" applyAlignment="0" applyProtection="0"/>
    <xf numFmtId="0" fontId="63" fillId="33" borderId="0" applyNumberFormat="0" applyBorder="0" applyAlignment="0" applyProtection="0"/>
    <xf numFmtId="0" fontId="36" fillId="2" borderId="0" applyNumberFormat="0" applyBorder="0" applyAlignment="0" applyProtection="0"/>
    <xf numFmtId="0" fontId="63" fillId="34" borderId="0" applyNumberFormat="0" applyBorder="0" applyAlignment="0" applyProtection="0"/>
    <xf numFmtId="0" fontId="36" fillId="5" borderId="0" applyNumberFormat="0" applyBorder="0" applyAlignment="0" applyProtection="0"/>
    <xf numFmtId="0" fontId="36" fillId="27" borderId="0" applyNumberFormat="0" applyBorder="0" applyAlignment="0" applyProtection="0"/>
    <xf numFmtId="0" fontId="36" fillId="35" borderId="0" applyNumberFormat="0" applyBorder="0" applyAlignment="0" applyProtection="0"/>
    <xf numFmtId="0" fontId="36" fillId="25" borderId="0" applyNumberFormat="0" applyBorder="0" applyAlignment="0" applyProtection="0"/>
    <xf numFmtId="0" fontId="36" fillId="3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40" borderId="0" applyNumberFormat="0" applyBorder="0" applyAlignment="0" applyProtection="0"/>
    <xf numFmtId="0" fontId="39" fillId="16" borderId="1" applyNumberFormat="0" applyAlignment="0" applyProtection="0"/>
    <xf numFmtId="0" fontId="50" fillId="6" borderId="1" applyNumberFormat="0" applyAlignment="0" applyProtection="0"/>
    <xf numFmtId="0" fontId="43" fillId="36" borderId="2" applyNumberFormat="0" applyAlignment="0" applyProtection="0"/>
    <xf numFmtId="0" fontId="46" fillId="0" borderId="0" applyNumberFormat="0" applyFill="0" applyBorder="0" applyAlignment="0" applyProtection="0"/>
    <xf numFmtId="0" fontId="48" fillId="9" borderId="0" applyNumberFormat="0" applyBorder="0" applyAlignment="0" applyProtection="0"/>
    <xf numFmtId="0" fontId="48" fillId="2" borderId="0" applyNumberFormat="0" applyBorder="0" applyAlignment="0" applyProtection="0"/>
    <xf numFmtId="0" fontId="40" fillId="0" borderId="3" applyNumberFormat="0" applyFill="0" applyAlignment="0" applyProtection="0"/>
    <xf numFmtId="0" fontId="51" fillId="0" borderId="4" applyNumberFormat="0" applyFill="0" applyAlignment="0" applyProtection="0"/>
    <xf numFmtId="0" fontId="41" fillId="0" borderId="5" applyNumberFormat="0" applyFill="0" applyAlignment="0" applyProtection="0"/>
    <xf numFmtId="0" fontId="52" fillId="0" borderId="6" applyNumberFormat="0" applyFill="0" applyAlignment="0" applyProtection="0"/>
    <xf numFmtId="0" fontId="42" fillId="0" borderId="7" applyNumberFormat="0" applyFill="0" applyAlignment="0" applyProtection="0"/>
    <xf numFmtId="0" fontId="53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4" borderId="1" applyNumberFormat="0" applyAlignment="0" applyProtection="0"/>
    <xf numFmtId="0" fontId="37" fillId="17" borderId="1" applyNumberFormat="0" applyAlignment="0" applyProtection="0"/>
    <xf numFmtId="0" fontId="47" fillId="0" borderId="9" applyNumberFormat="0" applyFill="0" applyAlignment="0" applyProtection="0"/>
    <xf numFmtId="0" fontId="49" fillId="0" borderId="10" applyNumberFormat="0" applyFill="0" applyAlignment="0" applyProtection="0"/>
    <xf numFmtId="0" fontId="44" fillId="17" borderId="0" applyNumberFormat="0" applyBorder="0" applyAlignment="0" applyProtection="0"/>
    <xf numFmtId="0" fontId="54" fillId="17" borderId="0" applyNumberFormat="0" applyBorder="0" applyAlignment="0" applyProtection="0"/>
    <xf numFmtId="0" fontId="1" fillId="7" borderId="11" applyNumberFormat="0" applyFont="0" applyAlignment="0" applyProtection="0"/>
    <xf numFmtId="0" fontId="9" fillId="7" borderId="11" applyNumberFormat="0" applyFont="0" applyAlignment="0" applyProtection="0"/>
    <xf numFmtId="0" fontId="38" fillId="16" borderId="12" applyNumberFormat="0" applyAlignment="0" applyProtection="0"/>
    <xf numFmtId="0" fontId="38" fillId="6" borderId="12" applyNumberFormat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4" fillId="47" borderId="13" applyNumberFormat="0" applyAlignment="0" applyProtection="0"/>
    <xf numFmtId="0" fontId="65" fillId="48" borderId="14" applyNumberFormat="0" applyAlignment="0" applyProtection="0"/>
    <xf numFmtId="0" fontId="66" fillId="48" borderId="1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0" applyNumberForma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70" fillId="0" borderId="18" applyNumberFormat="0" applyFill="0" applyAlignment="0" applyProtection="0"/>
    <xf numFmtId="0" fontId="71" fillId="49" borderId="19" applyNumberFormat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74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75" fillId="5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52" borderId="20" applyNumberFormat="0" applyFont="0" applyAlignment="0" applyProtection="0"/>
    <xf numFmtId="9" fontId="0" fillId="0" borderId="0" applyFont="0" applyFill="0" applyBorder="0" applyAlignment="0" applyProtection="0"/>
    <xf numFmtId="0" fontId="77" fillId="0" borderId="21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53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1" fontId="8" fillId="0" borderId="0" xfId="156" applyNumberFormat="1" applyFont="1" applyFill="1" applyProtection="1">
      <alignment/>
      <protection locked="0"/>
    </xf>
    <xf numFmtId="1" fontId="3" fillId="0" borderId="0" xfId="156" applyNumberFormat="1" applyFont="1" applyFill="1" applyAlignment="1" applyProtection="1">
      <alignment/>
      <protection locked="0"/>
    </xf>
    <xf numFmtId="1" fontId="10" fillId="0" borderId="0" xfId="156" applyNumberFormat="1" applyFont="1" applyFill="1" applyAlignment="1" applyProtection="1">
      <alignment horizontal="center"/>
      <protection locked="0"/>
    </xf>
    <xf numFmtId="1" fontId="2" fillId="0" borderId="0" xfId="156" applyNumberFormat="1" applyFont="1" applyFill="1" applyProtection="1">
      <alignment/>
      <protection locked="0"/>
    </xf>
    <xf numFmtId="1" fontId="2" fillId="0" borderId="0" xfId="156" applyNumberFormat="1" applyFont="1" applyFill="1" applyAlignment="1" applyProtection="1">
      <alignment/>
      <protection locked="0"/>
    </xf>
    <xf numFmtId="1" fontId="7" fillId="0" borderId="0" xfId="156" applyNumberFormat="1" applyFont="1" applyFill="1" applyAlignment="1" applyProtection="1">
      <alignment horizontal="right"/>
      <protection locked="0"/>
    </xf>
    <xf numFmtId="1" fontId="5" fillId="0" borderId="0" xfId="156" applyNumberFormat="1" applyFont="1" applyFill="1" applyProtection="1">
      <alignment/>
      <protection locked="0"/>
    </xf>
    <xf numFmtId="1" fontId="3" fillId="0" borderId="22" xfId="156" applyNumberFormat="1" applyFont="1" applyFill="1" applyBorder="1" applyAlignment="1" applyProtection="1">
      <alignment/>
      <protection locked="0"/>
    </xf>
    <xf numFmtId="1" fontId="10" fillId="0" borderId="0" xfId="156" applyNumberFormat="1" applyFont="1" applyFill="1" applyBorder="1" applyAlignment="1" applyProtection="1">
      <alignment horizontal="center"/>
      <protection locked="0"/>
    </xf>
    <xf numFmtId="1" fontId="2" fillId="0" borderId="0" xfId="156" applyNumberFormat="1" applyFont="1" applyFill="1" applyBorder="1" applyProtection="1">
      <alignment/>
      <protection locked="0"/>
    </xf>
    <xf numFmtId="1" fontId="11" fillId="0" borderId="0" xfId="156" applyNumberFormat="1" applyFont="1" applyFill="1" applyBorder="1" applyAlignment="1" applyProtection="1">
      <alignment horizontal="center" vertical="center" wrapText="1"/>
      <protection/>
    </xf>
    <xf numFmtId="1" fontId="2" fillId="0" borderId="0" xfId="156" applyNumberFormat="1" applyFont="1" applyFill="1" applyBorder="1" applyAlignment="1" applyProtection="1">
      <alignment horizontal="center" vertical="center"/>
      <protection locked="0"/>
    </xf>
    <xf numFmtId="1" fontId="13" fillId="0" borderId="23" xfId="156" applyNumberFormat="1" applyFont="1" applyFill="1" applyBorder="1" applyAlignment="1" applyProtection="1">
      <alignment horizontal="center" vertical="center" wrapText="1"/>
      <protection/>
    </xf>
    <xf numFmtId="1" fontId="10" fillId="0" borderId="23" xfId="156" applyNumberFormat="1" applyFont="1" applyFill="1" applyBorder="1" applyAlignment="1" applyProtection="1">
      <alignment horizontal="center" vertical="center" wrapText="1"/>
      <protection/>
    </xf>
    <xf numFmtId="1" fontId="12" fillId="0" borderId="23" xfId="156" applyNumberFormat="1" applyFont="1" applyFill="1" applyBorder="1" applyAlignment="1" applyProtection="1">
      <alignment horizontal="center" vertical="center" wrapText="1"/>
      <protection/>
    </xf>
    <xf numFmtId="1" fontId="13" fillId="0" borderId="0" xfId="156" applyNumberFormat="1" applyFont="1" applyFill="1" applyProtection="1">
      <alignment/>
      <protection locked="0"/>
    </xf>
    <xf numFmtId="1" fontId="2" fillId="0" borderId="23" xfId="156" applyNumberFormat="1" applyFont="1" applyFill="1" applyBorder="1" applyAlignment="1" applyProtection="1">
      <alignment horizontal="center"/>
      <protection/>
    </xf>
    <xf numFmtId="1" fontId="2" fillId="0" borderId="0" xfId="156" applyNumberFormat="1" applyFont="1" applyFill="1" applyBorder="1" applyAlignment="1" applyProtection="1">
      <alignment horizontal="center"/>
      <protection/>
    </xf>
    <xf numFmtId="1" fontId="4" fillId="0" borderId="23" xfId="156" applyNumberFormat="1" applyFont="1" applyFill="1" applyBorder="1" applyAlignment="1" applyProtection="1">
      <alignment horizontal="center" vertical="center"/>
      <protection locked="0"/>
    </xf>
    <xf numFmtId="173" fontId="11" fillId="0" borderId="0" xfId="156" applyNumberFormat="1" applyFont="1" applyFill="1" applyAlignment="1" applyProtection="1">
      <alignment vertical="center"/>
      <protection locked="0"/>
    </xf>
    <xf numFmtId="1" fontId="11" fillId="0" borderId="0" xfId="156" applyNumberFormat="1" applyFont="1" applyFill="1" applyAlignment="1" applyProtection="1">
      <alignment vertical="center"/>
      <protection locked="0"/>
    </xf>
    <xf numFmtId="1" fontId="2" fillId="0" borderId="0" xfId="156" applyNumberFormat="1" applyFont="1" applyFill="1" applyBorder="1" applyAlignment="1" applyProtection="1">
      <alignment vertical="center"/>
      <protection locked="0"/>
    </xf>
    <xf numFmtId="1" fontId="14" fillId="0" borderId="0" xfId="156" applyNumberFormat="1" applyFont="1" applyFill="1" applyBorder="1" applyProtection="1">
      <alignment/>
      <protection locked="0"/>
    </xf>
    <xf numFmtId="173" fontId="14" fillId="0" borderId="0" xfId="156" applyNumberFormat="1" applyFont="1" applyFill="1" applyBorder="1" applyProtection="1">
      <alignment/>
      <protection locked="0"/>
    </xf>
    <xf numFmtId="1" fontId="15" fillId="0" borderId="0" xfId="156" applyNumberFormat="1" applyFont="1" applyFill="1" applyBorder="1" applyProtection="1">
      <alignment/>
      <protection locked="0"/>
    </xf>
    <xf numFmtId="3" fontId="15" fillId="0" borderId="0" xfId="156" applyNumberFormat="1" applyFont="1" applyFill="1" applyBorder="1" applyProtection="1">
      <alignment/>
      <protection locked="0"/>
    </xf>
    <xf numFmtId="3" fontId="14" fillId="0" borderId="0" xfId="156" applyNumberFormat="1" applyFont="1" applyFill="1" applyBorder="1" applyProtection="1">
      <alignment/>
      <protection locked="0"/>
    </xf>
    <xf numFmtId="0" fontId="18" fillId="0" borderId="0" xfId="161" applyFont="1" applyFill="1">
      <alignment/>
      <protection/>
    </xf>
    <xf numFmtId="0" fontId="20" fillId="0" borderId="0" xfId="161" applyFont="1" applyFill="1" applyBorder="1" applyAlignment="1">
      <alignment horizontal="center"/>
      <protection/>
    </xf>
    <xf numFmtId="0" fontId="20" fillId="0" borderId="0" xfId="161" applyFont="1" applyFill="1">
      <alignment/>
      <protection/>
    </xf>
    <xf numFmtId="0" fontId="22" fillId="0" borderId="0" xfId="161" applyFont="1" applyFill="1" applyAlignment="1">
      <alignment vertical="center"/>
      <protection/>
    </xf>
    <xf numFmtId="1" fontId="23" fillId="0" borderId="0" xfId="161" applyNumberFormat="1" applyFont="1" applyFill="1">
      <alignment/>
      <protection/>
    </xf>
    <xf numFmtId="0" fontId="23" fillId="0" borderId="0" xfId="161" applyFont="1" applyFill="1">
      <alignment/>
      <protection/>
    </xf>
    <xf numFmtId="0" fontId="22" fillId="0" borderId="0" xfId="161" applyFont="1" applyFill="1" applyAlignment="1">
      <alignment vertical="center" wrapText="1"/>
      <protection/>
    </xf>
    <xf numFmtId="0" fontId="23" fillId="0" borderId="0" xfId="161" applyFont="1" applyFill="1" applyAlignment="1">
      <alignment vertical="center"/>
      <protection/>
    </xf>
    <xf numFmtId="0" fontId="23" fillId="0" borderId="0" xfId="161" applyFont="1" applyFill="1" applyAlignment="1">
      <alignment horizontal="center"/>
      <protection/>
    </xf>
    <xf numFmtId="0" fontId="23" fillId="0" borderId="0" xfId="161" applyFont="1" applyFill="1" applyAlignment="1">
      <alignment wrapText="1"/>
      <protection/>
    </xf>
    <xf numFmtId="3" fontId="21" fillId="0" borderId="23" xfId="161" applyNumberFormat="1" applyFont="1" applyFill="1" applyBorder="1" applyAlignment="1">
      <alignment horizontal="center" vertical="center"/>
      <protection/>
    </xf>
    <xf numFmtId="0" fontId="20" fillId="0" borderId="0" xfId="161" applyFont="1" applyFill="1" applyAlignment="1">
      <alignment vertical="center"/>
      <protection/>
    </xf>
    <xf numFmtId="3" fontId="27" fillId="0" borderId="0" xfId="161" applyNumberFormat="1" applyFont="1" applyFill="1" applyAlignment="1">
      <alignment horizontal="center" vertical="center"/>
      <protection/>
    </xf>
    <xf numFmtId="3" fontId="26" fillId="0" borderId="23" xfId="161" applyNumberFormat="1" applyFont="1" applyFill="1" applyBorder="1" applyAlignment="1">
      <alignment horizontal="center" vertical="center" wrapText="1"/>
      <protection/>
    </xf>
    <xf numFmtId="3" fontId="23" fillId="0" borderId="0" xfId="161" applyNumberFormat="1" applyFont="1" applyFill="1">
      <alignment/>
      <protection/>
    </xf>
    <xf numFmtId="173" fontId="23" fillId="0" borderId="0" xfId="161" applyNumberFormat="1" applyFont="1" applyFill="1">
      <alignment/>
      <protection/>
    </xf>
    <xf numFmtId="0" fontId="31" fillId="0" borderId="0" xfId="151" applyFont="1">
      <alignment/>
      <protection/>
    </xf>
    <xf numFmtId="0" fontId="23" fillId="0" borderId="0" xfId="151" applyFont="1">
      <alignment/>
      <protection/>
    </xf>
    <xf numFmtId="0" fontId="20" fillId="0" borderId="0" xfId="151" applyFont="1" applyBorder="1" applyAlignment="1">
      <alignment horizontal="left" vertical="top" wrapText="1"/>
      <protection/>
    </xf>
    <xf numFmtId="0" fontId="31" fillId="0" borderId="0" xfId="151" applyFont="1" applyFill="1">
      <alignment/>
      <protection/>
    </xf>
    <xf numFmtId="0" fontId="20" fillId="0" borderId="0" xfId="151" applyFont="1">
      <alignment/>
      <protection/>
    </xf>
    <xf numFmtId="0" fontId="20" fillId="0" borderId="0" xfId="151" applyFont="1" applyBorder="1">
      <alignment/>
      <protection/>
    </xf>
    <xf numFmtId="0" fontId="31" fillId="0" borderId="0" xfId="151" applyFont="1">
      <alignment/>
      <protection/>
    </xf>
    <xf numFmtId="0" fontId="31" fillId="0" borderId="0" xfId="151" applyFont="1" applyBorder="1">
      <alignment/>
      <protection/>
    </xf>
    <xf numFmtId="0" fontId="2" fillId="0" borderId="0" xfId="158" applyFont="1" applyAlignment="1">
      <alignment vertical="top"/>
      <protection/>
    </xf>
    <xf numFmtId="0" fontId="33" fillId="0" borderId="0" xfId="151" applyFont="1" applyAlignment="1">
      <alignment vertical="top"/>
      <protection/>
    </xf>
    <xf numFmtId="0" fontId="2" fillId="0" borderId="0" xfId="158" applyFont="1" applyFill="1" applyAlignment="1">
      <alignment vertical="top"/>
      <protection/>
    </xf>
    <xf numFmtId="0" fontId="28" fillId="0" borderId="0" xfId="158" applyFont="1" applyFill="1" applyAlignment="1">
      <alignment horizontal="center" vertical="top" wrapText="1"/>
      <protection/>
    </xf>
    <xf numFmtId="0" fontId="33" fillId="0" borderId="0" xfId="158" applyFont="1" applyFill="1" applyAlignment="1">
      <alignment horizontal="right" vertical="center"/>
      <protection/>
    </xf>
    <xf numFmtId="0" fontId="29" fillId="0" borderId="0" xfId="158" applyFont="1" applyFill="1" applyAlignment="1">
      <alignment horizontal="center" vertical="top" wrapText="1"/>
      <protection/>
    </xf>
    <xf numFmtId="0" fontId="29" fillId="0" borderId="23" xfId="158" applyFont="1" applyBorder="1" applyAlignment="1">
      <alignment horizontal="center" vertical="center" wrapText="1"/>
      <protection/>
    </xf>
    <xf numFmtId="0" fontId="5" fillId="0" borderId="23" xfId="158" applyFont="1" applyFill="1" applyBorder="1" applyAlignment="1">
      <alignment horizontal="center" vertical="center" wrapText="1"/>
      <protection/>
    </xf>
    <xf numFmtId="0" fontId="11" fillId="0" borderId="0" xfId="158" applyFont="1" applyAlignment="1">
      <alignment horizontal="center" vertical="center"/>
      <protection/>
    </xf>
    <xf numFmtId="0" fontId="11" fillId="0" borderId="23" xfId="158" applyFont="1" applyFill="1" applyBorder="1" applyAlignment="1">
      <alignment horizontal="center" vertical="center" wrapText="1"/>
      <protection/>
    </xf>
    <xf numFmtId="0" fontId="11" fillId="0" borderId="23" xfId="158" applyFont="1" applyBorder="1" applyAlignment="1">
      <alignment horizontal="center" vertical="center" wrapText="1"/>
      <protection/>
    </xf>
    <xf numFmtId="0" fontId="11" fillId="0" borderId="23" xfId="158" applyNumberFormat="1" applyFont="1" applyBorder="1" applyAlignment="1">
      <alignment horizontal="center" vertical="center" wrapText="1"/>
      <protection/>
    </xf>
    <xf numFmtId="0" fontId="2" fillId="0" borderId="0" xfId="158" applyFont="1" applyAlignment="1">
      <alignment vertical="center"/>
      <protection/>
    </xf>
    <xf numFmtId="3" fontId="5" fillId="0" borderId="23" xfId="151" applyNumberFormat="1" applyFont="1" applyBorder="1" applyAlignment="1">
      <alignment horizontal="center" vertical="center"/>
      <protection/>
    </xf>
    <xf numFmtId="172" fontId="5" fillId="0" borderId="23" xfId="151" applyNumberFormat="1" applyFont="1" applyBorder="1" applyAlignment="1">
      <alignment horizontal="center" vertical="center"/>
      <protection/>
    </xf>
    <xf numFmtId="3" fontId="2" fillId="0" borderId="0" xfId="158" applyNumberFormat="1" applyFont="1" applyAlignment="1">
      <alignment vertical="center"/>
      <protection/>
    </xf>
    <xf numFmtId="0" fontId="16" fillId="0" borderId="0" xfId="158" applyFont="1" applyAlignment="1">
      <alignment horizontal="center" vertical="center"/>
      <protection/>
    </xf>
    <xf numFmtId="3" fontId="16" fillId="0" borderId="23" xfId="151" applyNumberFormat="1" applyFont="1" applyBorder="1" applyAlignment="1">
      <alignment horizontal="center" vertical="center"/>
      <protection/>
    </xf>
    <xf numFmtId="173" fontId="16" fillId="0" borderId="0" xfId="158" applyNumberFormat="1" applyFont="1" applyAlignment="1">
      <alignment horizontal="center" vertical="center"/>
      <protection/>
    </xf>
    <xf numFmtId="172" fontId="2" fillId="0" borderId="0" xfId="158" applyNumberFormat="1" applyFont="1" applyAlignment="1">
      <alignment vertical="center"/>
      <protection/>
    </xf>
    <xf numFmtId="173" fontId="16" fillId="54" borderId="0" xfId="158" applyNumberFormat="1" applyFont="1" applyFill="1" applyAlignment="1">
      <alignment horizontal="center" vertical="center"/>
      <protection/>
    </xf>
    <xf numFmtId="0" fontId="2" fillId="0" borderId="0" xfId="158" applyFont="1">
      <alignment/>
      <protection/>
    </xf>
    <xf numFmtId="0" fontId="25" fillId="0" borderId="0" xfId="161" applyFont="1" applyFill="1" applyAlignment="1">
      <alignment horizontal="center"/>
      <protection/>
    </xf>
    <xf numFmtId="0" fontId="18" fillId="0" borderId="0" xfId="161" applyFont="1" applyFill="1" applyAlignment="1">
      <alignment vertical="center" wrapText="1"/>
      <protection/>
    </xf>
    <xf numFmtId="0" fontId="22" fillId="0" borderId="0" xfId="161" applyFont="1" applyFill="1" applyAlignment="1">
      <alignment horizontal="center" vertical="top" wrapText="1"/>
      <protection/>
    </xf>
    <xf numFmtId="0" fontId="21" fillId="0" borderId="24" xfId="161" applyFont="1" applyFill="1" applyBorder="1" applyAlignment="1">
      <alignment horizontal="center" vertical="center" wrapText="1"/>
      <protection/>
    </xf>
    <xf numFmtId="3" fontId="21" fillId="55" borderId="23" xfId="161" applyNumberFormat="1" applyFont="1" applyFill="1" applyBorder="1" applyAlignment="1">
      <alignment horizontal="center" vertical="center"/>
      <protection/>
    </xf>
    <xf numFmtId="3" fontId="80" fillId="55" borderId="23" xfId="161" applyNumberFormat="1" applyFont="1" applyFill="1" applyBorder="1" applyAlignment="1">
      <alignment horizontal="center" vertical="center"/>
      <protection/>
    </xf>
    <xf numFmtId="0" fontId="26" fillId="0" borderId="24" xfId="161" applyFont="1" applyFill="1" applyBorder="1" applyAlignment="1">
      <alignment horizontal="left" vertical="center" wrapText="1"/>
      <protection/>
    </xf>
    <xf numFmtId="3" fontId="35" fillId="0" borderId="23" xfId="140" applyNumberFormat="1" applyFont="1" applyBorder="1" applyAlignment="1">
      <alignment horizontal="center" vertical="center" wrapText="1"/>
      <protection/>
    </xf>
    <xf numFmtId="0" fontId="26" fillId="0" borderId="25" xfId="161" applyFont="1" applyFill="1" applyBorder="1" applyAlignment="1">
      <alignment horizontal="left" vertical="center" wrapText="1"/>
      <protection/>
    </xf>
    <xf numFmtId="3" fontId="35" fillId="0" borderId="26" xfId="140" applyNumberFormat="1" applyFont="1" applyBorder="1" applyAlignment="1">
      <alignment horizontal="center" vertical="center" wrapText="1"/>
      <protection/>
    </xf>
    <xf numFmtId="0" fontId="32" fillId="0" borderId="0" xfId="159" applyFont="1" applyFill="1" applyBorder="1" applyAlignment="1">
      <alignment horizontal="center" wrapText="1"/>
      <protection/>
    </xf>
    <xf numFmtId="0" fontId="23" fillId="0" borderId="23" xfId="151" applyFont="1" applyBorder="1" applyAlignment="1">
      <alignment horizontal="center" vertical="center" wrapText="1"/>
      <protection/>
    </xf>
    <xf numFmtId="0" fontId="4" fillId="0" borderId="23" xfId="160" applyFont="1" applyBorder="1" applyAlignment="1">
      <alignment horizontal="center" vertical="center" wrapText="1"/>
      <protection/>
    </xf>
    <xf numFmtId="0" fontId="5" fillId="6" borderId="23" xfId="151" applyFont="1" applyFill="1" applyBorder="1" applyAlignment="1">
      <alignment horizontal="left" vertical="center" wrapText="1"/>
      <protection/>
    </xf>
    <xf numFmtId="0" fontId="33" fillId="0" borderId="23" xfId="151" applyFont="1" applyBorder="1" applyAlignment="1">
      <alignment horizontal="left" vertical="center" wrapText="1"/>
      <protection/>
    </xf>
    <xf numFmtId="0" fontId="5" fillId="0" borderId="23" xfId="151" applyFont="1" applyFill="1" applyBorder="1" applyAlignment="1">
      <alignment horizontal="left" vertical="center" wrapText="1"/>
      <protection/>
    </xf>
    <xf numFmtId="0" fontId="33" fillId="0" borderId="23" xfId="151" applyFont="1" applyFill="1" applyBorder="1" applyAlignment="1">
      <alignment horizontal="left" vertical="center" wrapText="1"/>
      <protection/>
    </xf>
    <xf numFmtId="172" fontId="26" fillId="0" borderId="23" xfId="151" applyNumberFormat="1" applyFont="1" applyFill="1" applyBorder="1" applyAlignment="1">
      <alignment horizontal="center" vertical="center"/>
      <protection/>
    </xf>
    <xf numFmtId="172" fontId="26" fillId="0" borderId="23" xfId="151" applyNumberFormat="1" applyFont="1" applyBorder="1" applyAlignment="1">
      <alignment horizontal="center" vertical="center"/>
      <protection/>
    </xf>
    <xf numFmtId="1" fontId="5" fillId="0" borderId="23" xfId="156" applyNumberFormat="1" applyFont="1" applyFill="1" applyBorder="1" applyAlignment="1" applyProtection="1">
      <alignment horizontal="left" vertical="center" wrapText="1"/>
      <protection locked="0"/>
    </xf>
    <xf numFmtId="0" fontId="16" fillId="0" borderId="23" xfId="142" applyNumberFormat="1" applyFont="1" applyFill="1" applyBorder="1" applyAlignment="1" applyProtection="1">
      <alignment horizontal="left" vertical="center"/>
      <protection/>
    </xf>
    <xf numFmtId="0" fontId="11" fillId="0" borderId="23" xfId="0" applyFont="1" applyBorder="1" applyAlignment="1">
      <alignment horizontal="center" vertical="center"/>
    </xf>
    <xf numFmtId="1" fontId="28" fillId="0" borderId="0" xfId="156" applyNumberFormat="1" applyFont="1" applyFill="1" applyAlignment="1" applyProtection="1">
      <alignment/>
      <protection locked="0"/>
    </xf>
    <xf numFmtId="1" fontId="28" fillId="0" borderId="22" xfId="156" applyNumberFormat="1" applyFont="1" applyFill="1" applyBorder="1" applyAlignment="1" applyProtection="1">
      <alignment/>
      <protection locked="0"/>
    </xf>
    <xf numFmtId="3" fontId="4" fillId="0" borderId="23" xfId="156" applyNumberFormat="1" applyFont="1" applyFill="1" applyBorder="1" applyAlignment="1" applyProtection="1">
      <alignment horizontal="center" vertical="center"/>
      <protection locked="0"/>
    </xf>
    <xf numFmtId="172" fontId="4" fillId="0" borderId="23" xfId="156" applyNumberFormat="1" applyFont="1" applyFill="1" applyBorder="1" applyAlignment="1" applyProtection="1">
      <alignment horizontal="center" vertical="center"/>
      <protection locked="0"/>
    </xf>
    <xf numFmtId="173" fontId="4" fillId="0" borderId="23" xfId="156" applyNumberFormat="1" applyFont="1" applyFill="1" applyBorder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>
      <alignment horizontal="center" vertical="center"/>
    </xf>
    <xf numFmtId="3" fontId="81" fillId="0" borderId="26" xfId="140" applyNumberFormat="1" applyFont="1" applyBorder="1" applyAlignment="1">
      <alignment horizontal="center" vertical="center" wrapText="1"/>
      <protection/>
    </xf>
    <xf numFmtId="3" fontId="81" fillId="0" borderId="23" xfId="140" applyNumberFormat="1" applyFont="1" applyBorder="1" applyAlignment="1">
      <alignment horizontal="center" vertical="center" wrapText="1"/>
      <protection/>
    </xf>
    <xf numFmtId="172" fontId="26" fillId="0" borderId="23" xfId="161" applyNumberFormat="1" applyFont="1" applyFill="1" applyBorder="1" applyAlignment="1">
      <alignment horizontal="center" vertical="center" wrapText="1"/>
      <protection/>
    </xf>
    <xf numFmtId="172" fontId="21" fillId="0" borderId="23" xfId="161" applyNumberFormat="1" applyFont="1" applyFill="1" applyBorder="1" applyAlignment="1">
      <alignment horizontal="center" vertical="center" wrapText="1"/>
      <protection/>
    </xf>
    <xf numFmtId="3" fontId="26" fillId="0" borderId="27" xfId="161" applyNumberFormat="1" applyFont="1" applyFill="1" applyBorder="1" applyAlignment="1">
      <alignment horizontal="center" vertical="center" wrapText="1"/>
      <protection/>
    </xf>
    <xf numFmtId="3" fontId="21" fillId="0" borderId="27" xfId="161" applyNumberFormat="1" applyFont="1" applyFill="1" applyBorder="1" applyAlignment="1">
      <alignment horizontal="center" vertical="center" wrapText="1"/>
      <protection/>
    </xf>
    <xf numFmtId="172" fontId="21" fillId="0" borderId="23" xfId="161" applyNumberFormat="1" applyFont="1" applyFill="1" applyBorder="1" applyAlignment="1">
      <alignment horizontal="center" vertical="center"/>
      <protection/>
    </xf>
    <xf numFmtId="172" fontId="26" fillId="0" borderId="23" xfId="161" applyNumberFormat="1" applyFont="1" applyFill="1" applyBorder="1" applyAlignment="1">
      <alignment horizontal="center" vertical="center"/>
      <protection/>
    </xf>
    <xf numFmtId="0" fontId="5" fillId="0" borderId="28" xfId="158" applyFont="1" applyFill="1" applyBorder="1" applyAlignment="1">
      <alignment horizontal="center" vertical="center" wrapText="1"/>
      <protection/>
    </xf>
    <xf numFmtId="3" fontId="26" fillId="0" borderId="29" xfId="161" applyNumberFormat="1" applyFont="1" applyFill="1" applyBorder="1" applyAlignment="1">
      <alignment horizontal="center" vertical="center" wrapText="1"/>
      <protection/>
    </xf>
    <xf numFmtId="0" fontId="2" fillId="0" borderId="23" xfId="155" applyFont="1" applyFill="1" applyBorder="1" applyAlignment="1">
      <alignment horizontal="center" vertical="center"/>
      <protection/>
    </xf>
    <xf numFmtId="0" fontId="2" fillId="0" borderId="23" xfId="155" applyFont="1" applyFill="1" applyBorder="1" applyAlignment="1">
      <alignment horizontal="center" vertical="center" wrapText="1"/>
      <protection/>
    </xf>
    <xf numFmtId="0" fontId="4" fillId="0" borderId="30" xfId="155" applyFont="1" applyFill="1" applyBorder="1" applyAlignment="1">
      <alignment vertical="center" wrapText="1"/>
      <protection/>
    </xf>
    <xf numFmtId="0" fontId="11" fillId="0" borderId="31" xfId="155" applyFont="1" applyFill="1" applyBorder="1" applyAlignment="1">
      <alignment vertical="center" wrapText="1"/>
      <protection/>
    </xf>
    <xf numFmtId="0" fontId="4" fillId="0" borderId="23" xfId="155" applyFont="1" applyBorder="1" applyAlignment="1">
      <alignment vertical="center" wrapText="1"/>
      <protection/>
    </xf>
    <xf numFmtId="0" fontId="4" fillId="0" borderId="32" xfId="155" applyFont="1" applyBorder="1" applyAlignment="1">
      <alignment vertical="center" wrapText="1"/>
      <protection/>
    </xf>
    <xf numFmtId="0" fontId="4" fillId="0" borderId="30" xfId="155" applyFont="1" applyBorder="1" applyAlignment="1">
      <alignment horizontal="left" vertical="center" wrapText="1" indent="1"/>
      <protection/>
    </xf>
    <xf numFmtId="0" fontId="4" fillId="0" borderId="33" xfId="155" applyFont="1" applyBorder="1" applyAlignment="1">
      <alignment horizontal="left" vertical="center" wrapText="1" indent="1"/>
      <protection/>
    </xf>
    <xf numFmtId="0" fontId="4" fillId="0" borderId="31" xfId="155" applyFont="1" applyBorder="1" applyAlignment="1">
      <alignment vertical="center" wrapText="1"/>
      <protection/>
    </xf>
    <xf numFmtId="0" fontId="4" fillId="0" borderId="23" xfId="155" applyFont="1" applyFill="1" applyBorder="1" applyAlignment="1">
      <alignment vertical="center" wrapText="1"/>
      <protection/>
    </xf>
    <xf numFmtId="0" fontId="4" fillId="0" borderId="31" xfId="155" applyFont="1" applyFill="1" applyBorder="1" applyAlignment="1">
      <alignment vertical="center" wrapText="1"/>
      <protection/>
    </xf>
    <xf numFmtId="0" fontId="4" fillId="0" borderId="33" xfId="155" applyFont="1" applyBorder="1" applyAlignment="1">
      <alignment vertical="center" wrapText="1"/>
      <protection/>
    </xf>
    <xf numFmtId="0" fontId="4" fillId="55" borderId="31" xfId="155" applyFont="1" applyFill="1" applyBorder="1" applyAlignment="1">
      <alignment vertical="center" wrapText="1"/>
      <protection/>
    </xf>
    <xf numFmtId="0" fontId="11" fillId="0" borderId="34" xfId="155" applyFont="1" applyFill="1" applyBorder="1" applyAlignment="1">
      <alignment vertical="center" wrapText="1"/>
      <protection/>
    </xf>
    <xf numFmtId="173" fontId="4" fillId="0" borderId="30" xfId="155" applyNumberFormat="1" applyFont="1" applyFill="1" applyBorder="1" applyAlignment="1">
      <alignment horizontal="center" vertical="center"/>
      <protection/>
    </xf>
    <xf numFmtId="173" fontId="11" fillId="0" borderId="31" xfId="155" applyNumberFormat="1" applyFont="1" applyFill="1" applyBorder="1" applyAlignment="1">
      <alignment horizontal="center" vertical="center"/>
      <protection/>
    </xf>
    <xf numFmtId="0" fontId="11" fillId="0" borderId="23" xfId="155" applyFont="1" applyFill="1" applyBorder="1" applyAlignment="1">
      <alignment horizontal="center" vertical="center"/>
      <protection/>
    </xf>
    <xf numFmtId="0" fontId="11" fillId="0" borderId="23" xfId="155" applyFont="1" applyFill="1" applyBorder="1" applyAlignment="1">
      <alignment horizontal="center" vertical="center" wrapText="1"/>
      <protection/>
    </xf>
    <xf numFmtId="0" fontId="4" fillId="0" borderId="23" xfId="154" applyFont="1" applyFill="1" applyBorder="1" applyAlignment="1">
      <alignment vertical="center" wrapText="1"/>
      <protection/>
    </xf>
    <xf numFmtId="0" fontId="82" fillId="0" borderId="23" xfId="141" applyFont="1" applyFill="1" applyBorder="1" applyAlignment="1">
      <alignment vertical="center" wrapText="1"/>
      <protection/>
    </xf>
    <xf numFmtId="1" fontId="4" fillId="0" borderId="30" xfId="155" applyNumberFormat="1" applyFont="1" applyFill="1" applyBorder="1" applyAlignment="1">
      <alignment horizontal="center" vertical="center"/>
      <protection/>
    </xf>
    <xf numFmtId="1" fontId="11" fillId="0" borderId="31" xfId="155" applyNumberFormat="1" applyFont="1" applyFill="1" applyBorder="1" applyAlignment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 locked="0"/>
    </xf>
    <xf numFmtId="3" fontId="82" fillId="0" borderId="23" xfId="156" applyNumberFormat="1" applyFont="1" applyFill="1" applyBorder="1" applyAlignment="1" applyProtection="1">
      <alignment horizontal="center" vertical="center" wrapText="1"/>
      <protection locked="0"/>
    </xf>
    <xf numFmtId="173" fontId="82" fillId="0" borderId="23" xfId="156" applyNumberFormat="1" applyFont="1" applyFill="1" applyBorder="1" applyAlignment="1" applyProtection="1">
      <alignment horizontal="center" vertical="center" wrapText="1"/>
      <protection locked="0"/>
    </xf>
    <xf numFmtId="3" fontId="82" fillId="0" borderId="23" xfId="156" applyNumberFormat="1" applyFont="1" applyFill="1" applyBorder="1" applyAlignment="1" applyProtection="1">
      <alignment horizontal="center" vertical="center"/>
      <protection locked="0"/>
    </xf>
    <xf numFmtId="173" fontId="82" fillId="0" borderId="23" xfId="156" applyNumberFormat="1" applyFont="1" applyFill="1" applyBorder="1" applyAlignment="1" applyProtection="1">
      <alignment horizontal="center" vertical="center"/>
      <protection locked="0"/>
    </xf>
    <xf numFmtId="172" fontId="82" fillId="0" borderId="23" xfId="156" applyNumberFormat="1" applyFont="1" applyFill="1" applyBorder="1" applyAlignment="1" applyProtection="1">
      <alignment horizontal="center" vertical="center"/>
      <protection locked="0"/>
    </xf>
    <xf numFmtId="1" fontId="82" fillId="0" borderId="23" xfId="155" applyNumberFormat="1" applyFont="1" applyFill="1" applyBorder="1" applyAlignment="1">
      <alignment horizontal="center" vertical="center" wrapText="1"/>
      <protection/>
    </xf>
    <xf numFmtId="1" fontId="82" fillId="0" borderId="23" xfId="154" applyNumberFormat="1" applyFont="1" applyFill="1" applyBorder="1" applyAlignment="1">
      <alignment horizontal="center" vertical="center" wrapText="1"/>
      <protection/>
    </xf>
    <xf numFmtId="3" fontId="82" fillId="0" borderId="23" xfId="154" applyNumberFormat="1" applyFont="1" applyFill="1" applyBorder="1" applyAlignment="1">
      <alignment horizontal="center" vertical="center" wrapText="1"/>
      <protection/>
    </xf>
    <xf numFmtId="0" fontId="21" fillId="0" borderId="23" xfId="161" applyFont="1" applyFill="1" applyBorder="1" applyAlignment="1">
      <alignment horizontal="center" vertical="center" wrapText="1"/>
      <protection/>
    </xf>
    <xf numFmtId="0" fontId="16" fillId="0" borderId="23" xfId="157" applyFont="1" applyBorder="1" applyAlignment="1">
      <alignment vertical="center" wrapText="1"/>
      <protection/>
    </xf>
    <xf numFmtId="3" fontId="26" fillId="0" borderId="23" xfId="161" applyNumberFormat="1" applyFont="1" applyFill="1" applyBorder="1" applyAlignment="1">
      <alignment horizontal="center" vertical="center"/>
      <protection/>
    </xf>
    <xf numFmtId="3" fontId="82" fillId="0" borderId="30" xfId="155" applyNumberFormat="1" applyFont="1" applyFill="1" applyBorder="1" applyAlignment="1">
      <alignment horizontal="center" vertical="center" wrapText="1"/>
      <protection/>
    </xf>
    <xf numFmtId="3" fontId="83" fillId="0" borderId="31" xfId="155" applyNumberFormat="1" applyFont="1" applyFill="1" applyBorder="1" applyAlignment="1">
      <alignment horizontal="center" vertical="center" wrapText="1"/>
      <protection/>
    </xf>
    <xf numFmtId="3" fontId="82" fillId="0" borderId="23" xfId="155" applyNumberFormat="1" applyFont="1" applyFill="1" applyBorder="1" applyAlignment="1">
      <alignment horizontal="center" vertical="center" wrapText="1"/>
      <protection/>
    </xf>
    <xf numFmtId="3" fontId="82" fillId="0" borderId="35" xfId="155" applyNumberFormat="1" applyFont="1" applyFill="1" applyBorder="1" applyAlignment="1">
      <alignment horizontal="center" vertical="center" wrapText="1"/>
      <protection/>
    </xf>
    <xf numFmtId="172" fontId="82" fillId="0" borderId="35" xfId="155" applyNumberFormat="1" applyFont="1" applyFill="1" applyBorder="1" applyAlignment="1">
      <alignment horizontal="center" vertical="center" wrapText="1"/>
      <protection/>
    </xf>
    <xf numFmtId="1" fontId="82" fillId="0" borderId="30" xfId="155" applyNumberFormat="1" applyFont="1" applyFill="1" applyBorder="1" applyAlignment="1">
      <alignment horizontal="center" vertical="center" wrapText="1"/>
      <protection/>
    </xf>
    <xf numFmtId="1" fontId="82" fillId="0" borderId="33" xfId="155" applyNumberFormat="1" applyFont="1" applyFill="1" applyBorder="1" applyAlignment="1">
      <alignment horizontal="center" vertical="center" wrapText="1"/>
      <protection/>
    </xf>
    <xf numFmtId="1" fontId="82" fillId="0" borderId="31" xfId="155" applyNumberFormat="1" applyFont="1" applyFill="1" applyBorder="1" applyAlignment="1">
      <alignment horizontal="center" vertical="center" wrapText="1"/>
      <protection/>
    </xf>
    <xf numFmtId="1" fontId="83" fillId="0" borderId="31" xfId="155" applyNumberFormat="1" applyFont="1" applyFill="1" applyBorder="1" applyAlignment="1">
      <alignment horizontal="center" vertical="center" wrapText="1"/>
      <protection/>
    </xf>
    <xf numFmtId="0" fontId="16" fillId="0" borderId="23" xfId="152" applyFont="1" applyBorder="1" applyAlignment="1">
      <alignment horizontal="center" vertical="center"/>
      <protection/>
    </xf>
    <xf numFmtId="0" fontId="16" fillId="0" borderId="35" xfId="152" applyFont="1" applyBorder="1" applyAlignment="1">
      <alignment horizontal="center" vertical="center"/>
      <protection/>
    </xf>
    <xf numFmtId="1" fontId="11" fillId="0" borderId="23" xfId="0" applyNumberFormat="1" applyFont="1" applyFill="1" applyBorder="1" applyAlignment="1">
      <alignment horizontal="center" vertical="center" wrapText="1"/>
    </xf>
    <xf numFmtId="0" fontId="11" fillId="0" borderId="23" xfId="147" applyFont="1" applyBorder="1" applyAlignment="1">
      <alignment horizontal="center" vertical="center"/>
      <protection/>
    </xf>
    <xf numFmtId="1" fontId="82" fillId="0" borderId="36" xfId="155" applyNumberFormat="1" applyFont="1" applyFill="1" applyBorder="1" applyAlignment="1">
      <alignment horizontal="center" vertical="center"/>
      <protection/>
    </xf>
    <xf numFmtId="173" fontId="82" fillId="0" borderId="36" xfId="155" applyNumberFormat="1" applyFont="1" applyFill="1" applyBorder="1" applyAlignment="1">
      <alignment horizontal="center" vertical="center"/>
      <protection/>
    </xf>
    <xf numFmtId="172" fontId="84" fillId="0" borderId="26" xfId="161" applyNumberFormat="1" applyFont="1" applyFill="1" applyBorder="1" applyAlignment="1">
      <alignment horizontal="center" vertical="center" wrapText="1"/>
      <protection/>
    </xf>
    <xf numFmtId="172" fontId="84" fillId="0" borderId="23" xfId="161" applyNumberFormat="1" applyFont="1" applyFill="1" applyBorder="1" applyAlignment="1">
      <alignment horizontal="center" vertical="center" wrapText="1"/>
      <protection/>
    </xf>
    <xf numFmtId="172" fontId="81" fillId="0" borderId="23" xfId="151" applyNumberFormat="1" applyFont="1" applyBorder="1" applyAlignment="1">
      <alignment horizontal="center" vertical="center"/>
      <protection/>
    </xf>
    <xf numFmtId="172" fontId="85" fillId="0" borderId="23" xfId="151" applyNumberFormat="1" applyFont="1" applyFill="1" applyBorder="1" applyAlignment="1">
      <alignment horizontal="center" vertical="center"/>
      <protection/>
    </xf>
    <xf numFmtId="172" fontId="85" fillId="0" borderId="23" xfId="151" applyNumberFormat="1" applyFont="1" applyBorder="1" applyAlignment="1">
      <alignment horizontal="center" vertical="center"/>
      <protection/>
    </xf>
    <xf numFmtId="172" fontId="84" fillId="0" borderId="23" xfId="151" applyNumberFormat="1" applyFont="1" applyFill="1" applyBorder="1" applyAlignment="1">
      <alignment horizontal="center" vertical="center"/>
      <protection/>
    </xf>
    <xf numFmtId="172" fontId="84" fillId="0" borderId="23" xfId="161" applyNumberFormat="1" applyFont="1" applyFill="1" applyBorder="1" applyAlignment="1">
      <alignment horizontal="center" vertical="center"/>
      <protection/>
    </xf>
    <xf numFmtId="172" fontId="81" fillId="55" borderId="23" xfId="151" applyNumberFormat="1" applyFont="1" applyFill="1" applyBorder="1" applyAlignment="1">
      <alignment horizontal="center" vertical="center"/>
      <protection/>
    </xf>
    <xf numFmtId="173" fontId="82" fillId="0" borderId="23" xfId="155" applyNumberFormat="1" applyFont="1" applyFill="1" applyBorder="1" applyAlignment="1">
      <alignment horizontal="center" vertical="center"/>
      <protection/>
    </xf>
    <xf numFmtId="1" fontId="82" fillId="0" borderId="23" xfId="155" applyNumberFormat="1" applyFont="1" applyFill="1" applyBorder="1" applyAlignment="1">
      <alignment horizontal="center" vertical="center"/>
      <protection/>
    </xf>
    <xf numFmtId="173" fontId="82" fillId="0" borderId="30" xfId="155" applyNumberFormat="1" applyFont="1" applyFill="1" applyBorder="1" applyAlignment="1">
      <alignment horizontal="center" vertical="center"/>
      <protection/>
    </xf>
    <xf numFmtId="1" fontId="82" fillId="0" borderId="30" xfId="155" applyNumberFormat="1" applyFont="1" applyFill="1" applyBorder="1" applyAlignment="1">
      <alignment horizontal="center" vertical="center"/>
      <protection/>
    </xf>
    <xf numFmtId="173" fontId="82" fillId="0" borderId="33" xfId="155" applyNumberFormat="1" applyFont="1" applyFill="1" applyBorder="1" applyAlignment="1">
      <alignment horizontal="center" vertical="center"/>
      <protection/>
    </xf>
    <xf numFmtId="1" fontId="82" fillId="0" borderId="33" xfId="155" applyNumberFormat="1" applyFont="1" applyFill="1" applyBorder="1" applyAlignment="1">
      <alignment horizontal="center" vertical="center"/>
      <protection/>
    </xf>
    <xf numFmtId="173" fontId="82" fillId="0" borderId="31" xfId="155" applyNumberFormat="1" applyFont="1" applyFill="1" applyBorder="1" applyAlignment="1">
      <alignment horizontal="center" vertical="center"/>
      <protection/>
    </xf>
    <xf numFmtId="1" fontId="82" fillId="0" borderId="31" xfId="155" applyNumberFormat="1" applyFont="1" applyFill="1" applyBorder="1" applyAlignment="1">
      <alignment horizontal="center" vertical="center"/>
      <protection/>
    </xf>
    <xf numFmtId="173" fontId="82" fillId="0" borderId="37" xfId="155" applyNumberFormat="1" applyFont="1" applyFill="1" applyBorder="1" applyAlignment="1">
      <alignment horizontal="center" vertical="center"/>
      <protection/>
    </xf>
    <xf numFmtId="3" fontId="82" fillId="0" borderId="23" xfId="155" applyNumberFormat="1" applyFont="1" applyFill="1" applyBorder="1" applyAlignment="1">
      <alignment horizontal="center" vertical="center"/>
      <protection/>
    </xf>
    <xf numFmtId="0" fontId="82" fillId="0" borderId="23" xfId="155" applyFont="1" applyFill="1" applyBorder="1" applyAlignment="1">
      <alignment horizontal="center" vertical="center"/>
      <protection/>
    </xf>
    <xf numFmtId="0" fontId="82" fillId="0" borderId="23" xfId="155" applyFont="1" applyFill="1" applyBorder="1" applyAlignment="1">
      <alignment horizontal="center" vertical="center" wrapText="1"/>
      <protection/>
    </xf>
    <xf numFmtId="173" fontId="82" fillId="55" borderId="37" xfId="155" applyNumberFormat="1" applyFont="1" applyFill="1" applyBorder="1" applyAlignment="1">
      <alignment horizontal="center" vertical="center"/>
      <protection/>
    </xf>
    <xf numFmtId="1" fontId="82" fillId="55" borderId="31" xfId="155" applyNumberFormat="1" applyFont="1" applyFill="1" applyBorder="1" applyAlignment="1">
      <alignment horizontal="center" vertical="center"/>
      <protection/>
    </xf>
    <xf numFmtId="173" fontId="83" fillId="0" borderId="31" xfId="155" applyNumberFormat="1" applyFont="1" applyFill="1" applyBorder="1" applyAlignment="1">
      <alignment horizontal="center" vertical="center"/>
      <protection/>
    </xf>
    <xf numFmtId="1" fontId="83" fillId="0" borderId="31" xfId="155" applyNumberFormat="1" applyFont="1" applyFill="1" applyBorder="1" applyAlignment="1">
      <alignment horizontal="center" vertical="center"/>
      <protection/>
    </xf>
    <xf numFmtId="1" fontId="82" fillId="0" borderId="23" xfId="154" applyNumberFormat="1" applyFont="1" applyFill="1" applyBorder="1" applyAlignment="1">
      <alignment horizontal="center" vertical="center"/>
      <protection/>
    </xf>
    <xf numFmtId="173" fontId="82" fillId="0" borderId="23" xfId="154" applyNumberFormat="1" applyFont="1" applyFill="1" applyBorder="1" applyAlignment="1">
      <alignment horizontal="center" vertical="center"/>
      <protection/>
    </xf>
    <xf numFmtId="0" fontId="82" fillId="0" borderId="23" xfId="154" applyFont="1" applyFill="1" applyBorder="1" applyAlignment="1">
      <alignment horizontal="center" vertical="center" wrapText="1"/>
      <protection/>
    </xf>
    <xf numFmtId="0" fontId="83" fillId="0" borderId="23" xfId="0" applyFont="1" applyBorder="1" applyAlignment="1">
      <alignment horizontal="center" vertical="center"/>
    </xf>
    <xf numFmtId="1" fontId="82" fillId="0" borderId="23" xfId="153" applyNumberFormat="1" applyFont="1" applyFill="1" applyBorder="1" applyAlignment="1">
      <alignment horizontal="center" vertical="center"/>
      <protection/>
    </xf>
    <xf numFmtId="1" fontId="82" fillId="0" borderId="23" xfId="153" applyNumberFormat="1" applyFont="1" applyFill="1" applyBorder="1" applyAlignment="1">
      <alignment horizontal="center" vertical="center" wrapText="1"/>
      <protection/>
    </xf>
    <xf numFmtId="0" fontId="21" fillId="0" borderId="0" xfId="151" applyFont="1" applyAlignment="1">
      <alignment horizontal="center" vertical="center" wrapText="1"/>
      <protection/>
    </xf>
    <xf numFmtId="0" fontId="32" fillId="0" borderId="0" xfId="159" applyFont="1" applyFill="1" applyBorder="1" applyAlignment="1">
      <alignment horizontal="center" vertical="center" wrapText="1"/>
      <protection/>
    </xf>
    <xf numFmtId="0" fontId="28" fillId="0" borderId="0" xfId="158" applyFont="1" applyFill="1" applyAlignment="1">
      <alignment horizontal="center" vertical="top" wrapText="1"/>
      <protection/>
    </xf>
    <xf numFmtId="0" fontId="28" fillId="0" borderId="23" xfId="158" applyFont="1" applyFill="1" applyBorder="1" applyAlignment="1">
      <alignment horizontal="center" vertical="top" wrapText="1"/>
      <protection/>
    </xf>
    <xf numFmtId="49" fontId="29" fillId="0" borderId="23" xfId="158" applyNumberFormat="1" applyFont="1" applyBorder="1" applyAlignment="1">
      <alignment horizontal="center" vertical="center" wrapText="1"/>
      <protection/>
    </xf>
    <xf numFmtId="0" fontId="29" fillId="0" borderId="23" xfId="158" applyFont="1" applyBorder="1" applyAlignment="1">
      <alignment horizontal="center" vertical="center" wrapText="1"/>
      <protection/>
    </xf>
    <xf numFmtId="0" fontId="17" fillId="0" borderId="0" xfId="161" applyFont="1" applyFill="1" applyAlignment="1">
      <alignment horizontal="center" wrapText="1"/>
      <protection/>
    </xf>
    <xf numFmtId="0" fontId="19" fillId="0" borderId="0" xfId="161" applyFont="1" applyFill="1" applyAlignment="1">
      <alignment horizontal="center"/>
      <protection/>
    </xf>
    <xf numFmtId="0" fontId="20" fillId="0" borderId="38" xfId="161" applyFont="1" applyFill="1" applyBorder="1" applyAlignment="1">
      <alignment horizontal="center"/>
      <protection/>
    </xf>
    <xf numFmtId="0" fontId="20" fillId="0" borderId="39" xfId="161" applyFont="1" applyFill="1" applyBorder="1" applyAlignment="1">
      <alignment horizontal="center"/>
      <protection/>
    </xf>
    <xf numFmtId="2" fontId="21" fillId="0" borderId="40" xfId="161" applyNumberFormat="1" applyFont="1" applyFill="1" applyBorder="1" applyAlignment="1">
      <alignment horizontal="center" vertical="center" wrapText="1"/>
      <protection/>
    </xf>
    <xf numFmtId="2" fontId="21" fillId="0" borderId="23" xfId="161" applyNumberFormat="1" applyFont="1" applyFill="1" applyBorder="1" applyAlignment="1">
      <alignment horizontal="center" vertical="center" wrapText="1"/>
      <protection/>
    </xf>
    <xf numFmtId="0" fontId="21" fillId="0" borderId="40" xfId="161" applyFont="1" applyFill="1" applyBorder="1" applyAlignment="1">
      <alignment horizontal="center" vertical="center" wrapText="1"/>
      <protection/>
    </xf>
    <xf numFmtId="0" fontId="21" fillId="0" borderId="23" xfId="161" applyFont="1" applyFill="1" applyBorder="1" applyAlignment="1">
      <alignment horizontal="center" vertical="center" wrapText="1"/>
      <protection/>
    </xf>
    <xf numFmtId="14" fontId="21" fillId="0" borderId="40" xfId="140" applyNumberFormat="1" applyFont="1" applyBorder="1" applyAlignment="1">
      <alignment horizontal="center" vertical="center" wrapText="1"/>
      <protection/>
    </xf>
    <xf numFmtId="14" fontId="21" fillId="0" borderId="41" xfId="140" applyNumberFormat="1" applyFont="1" applyBorder="1" applyAlignment="1">
      <alignment horizontal="center" vertical="center" wrapText="1"/>
      <protection/>
    </xf>
    <xf numFmtId="0" fontId="24" fillId="0" borderId="0" xfId="161" applyFont="1" applyFill="1" applyAlignment="1">
      <alignment horizontal="center" wrapText="1"/>
      <protection/>
    </xf>
    <xf numFmtId="0" fontId="19" fillId="0" borderId="0" xfId="161" applyFont="1" applyFill="1" applyAlignment="1">
      <alignment horizontal="center" wrapText="1"/>
      <protection/>
    </xf>
    <xf numFmtId="0" fontId="20" fillId="0" borderId="23" xfId="161" applyFont="1" applyFill="1" applyBorder="1" applyAlignment="1">
      <alignment horizontal="center"/>
      <protection/>
    </xf>
    <xf numFmtId="0" fontId="17" fillId="0" borderId="23" xfId="161" applyFont="1" applyFill="1" applyBorder="1" applyAlignment="1">
      <alignment horizontal="center" vertical="center" wrapText="1"/>
      <protection/>
    </xf>
    <xf numFmtId="0" fontId="4" fillId="0" borderId="35" xfId="155" applyFont="1" applyFill="1" applyBorder="1" applyAlignment="1">
      <alignment horizontal="center" vertical="center" wrapText="1"/>
      <protection/>
    </xf>
    <xf numFmtId="0" fontId="4" fillId="0" borderId="31" xfId="155" applyFont="1" applyFill="1" applyBorder="1" applyAlignment="1">
      <alignment horizontal="center" vertical="center" wrapText="1"/>
      <protection/>
    </xf>
    <xf numFmtId="0" fontId="13" fillId="0" borderId="35" xfId="155" applyFont="1" applyFill="1" applyBorder="1" applyAlignment="1">
      <alignment horizontal="center" vertical="center" wrapText="1"/>
      <protection/>
    </xf>
    <xf numFmtId="0" fontId="13" fillId="0" borderId="31" xfId="155" applyFont="1" applyFill="1" applyBorder="1" applyAlignment="1">
      <alignment horizontal="center" vertical="center" wrapText="1"/>
      <protection/>
    </xf>
    <xf numFmtId="0" fontId="29" fillId="0" borderId="22" xfId="155" applyFont="1" applyFill="1" applyBorder="1" applyAlignment="1">
      <alignment horizontal="center" vertical="center" wrapText="1"/>
      <protection/>
    </xf>
    <xf numFmtId="0" fontId="82" fillId="0" borderId="32" xfId="155" applyFont="1" applyFill="1" applyBorder="1" applyAlignment="1">
      <alignment horizontal="center" vertical="center"/>
      <protection/>
    </xf>
    <xf numFmtId="0" fontId="82" fillId="0" borderId="42" xfId="155" applyFont="1" applyFill="1" applyBorder="1" applyAlignment="1">
      <alignment horizontal="center" vertical="center"/>
      <protection/>
    </xf>
    <xf numFmtId="0" fontId="30" fillId="0" borderId="43" xfId="155" applyFont="1" applyFill="1" applyBorder="1" applyAlignment="1">
      <alignment horizontal="center" vertical="center" wrapText="1"/>
      <protection/>
    </xf>
    <xf numFmtId="0" fontId="30" fillId="0" borderId="44" xfId="155" applyFont="1" applyFill="1" applyBorder="1" applyAlignment="1">
      <alignment horizontal="center" vertical="center" wrapText="1"/>
      <protection/>
    </xf>
    <xf numFmtId="0" fontId="30" fillId="0" borderId="45" xfId="155" applyFont="1" applyFill="1" applyBorder="1" applyAlignment="1">
      <alignment horizontal="center" vertical="center" wrapText="1"/>
      <protection/>
    </xf>
    <xf numFmtId="0" fontId="29" fillId="0" borderId="0" xfId="155" applyFont="1" applyAlignment="1">
      <alignment horizontal="center"/>
      <protection/>
    </xf>
    <xf numFmtId="0" fontId="11" fillId="0" borderId="32" xfId="155" applyFont="1" applyFill="1" applyBorder="1" applyAlignment="1">
      <alignment horizontal="center" vertical="center"/>
      <protection/>
    </xf>
    <xf numFmtId="0" fontId="11" fillId="0" borderId="42" xfId="155" applyFont="1" applyFill="1" applyBorder="1" applyAlignment="1">
      <alignment horizontal="center" vertical="center"/>
      <protection/>
    </xf>
    <xf numFmtId="1" fontId="12" fillId="0" borderId="23" xfId="156" applyNumberFormat="1" applyFont="1" applyFill="1" applyBorder="1" applyAlignment="1" applyProtection="1">
      <alignment horizontal="center" vertical="center" wrapText="1"/>
      <protection/>
    </xf>
    <xf numFmtId="1" fontId="12" fillId="0" borderId="35" xfId="156" applyNumberFormat="1" applyFont="1" applyFill="1" applyBorder="1" applyAlignment="1" applyProtection="1">
      <alignment horizontal="center" vertical="center" wrapText="1"/>
      <protection/>
    </xf>
    <xf numFmtId="1" fontId="12" fillId="0" borderId="31" xfId="156" applyNumberFormat="1" applyFont="1" applyFill="1" applyBorder="1" applyAlignment="1" applyProtection="1">
      <alignment horizontal="center" vertical="center" wrapText="1"/>
      <protection/>
    </xf>
    <xf numFmtId="1" fontId="13" fillId="0" borderId="23" xfId="156" applyNumberFormat="1" applyFont="1" applyFill="1" applyBorder="1" applyAlignment="1" applyProtection="1">
      <alignment horizontal="center" vertical="center" wrapText="1"/>
      <protection/>
    </xf>
    <xf numFmtId="1" fontId="13" fillId="0" borderId="35" xfId="156" applyNumberFormat="1" applyFont="1" applyFill="1" applyBorder="1" applyAlignment="1" applyProtection="1">
      <alignment horizontal="center" vertical="center" wrapText="1"/>
      <protection/>
    </xf>
    <xf numFmtId="1" fontId="13" fillId="0" borderId="31" xfId="156" applyNumberFormat="1" applyFont="1" applyFill="1" applyBorder="1" applyAlignment="1" applyProtection="1">
      <alignment horizontal="center" vertical="center" wrapText="1"/>
      <protection/>
    </xf>
    <xf numFmtId="1" fontId="11" fillId="0" borderId="43" xfId="156" applyNumberFormat="1" applyFont="1" applyFill="1" applyBorder="1" applyAlignment="1" applyProtection="1">
      <alignment horizontal="center" vertical="center" wrapText="1"/>
      <protection/>
    </xf>
    <xf numFmtId="1" fontId="11" fillId="0" borderId="44" xfId="156" applyNumberFormat="1" applyFont="1" applyFill="1" applyBorder="1" applyAlignment="1" applyProtection="1">
      <alignment horizontal="center" vertical="center" wrapText="1"/>
      <protection/>
    </xf>
    <xf numFmtId="1" fontId="11" fillId="0" borderId="45" xfId="156" applyNumberFormat="1" applyFont="1" applyFill="1" applyBorder="1" applyAlignment="1" applyProtection="1">
      <alignment horizontal="center" vertical="center" wrapText="1"/>
      <protection/>
    </xf>
    <xf numFmtId="1" fontId="11" fillId="0" borderId="46" xfId="156" applyNumberFormat="1" applyFont="1" applyFill="1" applyBorder="1" applyAlignment="1" applyProtection="1">
      <alignment horizontal="center" vertical="center" wrapText="1"/>
      <protection/>
    </xf>
    <xf numFmtId="1" fontId="11" fillId="0" borderId="0" xfId="156" applyNumberFormat="1" applyFont="1" applyFill="1" applyBorder="1" applyAlignment="1" applyProtection="1">
      <alignment horizontal="center" vertical="center" wrapText="1"/>
      <protection/>
    </xf>
    <xf numFmtId="1" fontId="11" fillId="0" borderId="47" xfId="156" applyNumberFormat="1" applyFont="1" applyFill="1" applyBorder="1" applyAlignment="1" applyProtection="1">
      <alignment horizontal="center" vertical="center" wrapText="1"/>
      <protection/>
    </xf>
    <xf numFmtId="1" fontId="11" fillId="0" borderId="37" xfId="156" applyNumberFormat="1" applyFont="1" applyFill="1" applyBorder="1" applyAlignment="1" applyProtection="1">
      <alignment horizontal="center" vertical="center" wrapText="1"/>
      <protection/>
    </xf>
    <xf numFmtId="1" fontId="11" fillId="0" borderId="22" xfId="156" applyNumberFormat="1" applyFont="1" applyFill="1" applyBorder="1" applyAlignment="1" applyProtection="1">
      <alignment horizontal="center" vertical="center" wrapText="1"/>
      <protection/>
    </xf>
    <xf numFmtId="1" fontId="11" fillId="0" borderId="48" xfId="156" applyNumberFormat="1" applyFont="1" applyFill="1" applyBorder="1" applyAlignment="1" applyProtection="1">
      <alignment horizontal="center" vertical="center" wrapText="1"/>
      <protection/>
    </xf>
    <xf numFmtId="1" fontId="11" fillId="0" borderId="32" xfId="156" applyNumberFormat="1" applyFont="1" applyFill="1" applyBorder="1" applyAlignment="1" applyProtection="1">
      <alignment horizontal="center" vertical="center" wrapText="1"/>
      <protection/>
    </xf>
    <xf numFmtId="1" fontId="11" fillId="0" borderId="49" xfId="156" applyNumberFormat="1" applyFont="1" applyFill="1" applyBorder="1" applyAlignment="1" applyProtection="1">
      <alignment horizontal="center" vertical="center" wrapText="1"/>
      <protection/>
    </xf>
    <xf numFmtId="1" fontId="11" fillId="0" borderId="42" xfId="156" applyNumberFormat="1" applyFont="1" applyFill="1" applyBorder="1" applyAlignment="1" applyProtection="1">
      <alignment horizontal="center" vertical="center" wrapText="1"/>
      <protection/>
    </xf>
    <xf numFmtId="1" fontId="11" fillId="0" borderId="23" xfId="156" applyNumberFormat="1" applyFont="1" applyFill="1" applyBorder="1" applyAlignment="1" applyProtection="1">
      <alignment horizontal="center" vertical="center" wrapText="1"/>
      <protection/>
    </xf>
    <xf numFmtId="1" fontId="2" fillId="0" borderId="35" xfId="156" applyNumberFormat="1" applyFont="1" applyFill="1" applyBorder="1" applyAlignment="1" applyProtection="1">
      <alignment horizontal="center"/>
      <protection/>
    </xf>
    <xf numFmtId="1" fontId="2" fillId="0" borderId="50" xfId="156" applyNumberFormat="1" applyFont="1" applyFill="1" applyBorder="1" applyAlignment="1" applyProtection="1">
      <alignment horizontal="center"/>
      <protection/>
    </xf>
    <xf numFmtId="1" fontId="2" fillId="0" borderId="31" xfId="156" applyNumberFormat="1" applyFont="1" applyFill="1" applyBorder="1" applyAlignment="1" applyProtection="1">
      <alignment horizontal="center"/>
      <protection/>
    </xf>
    <xf numFmtId="1" fontId="11" fillId="0" borderId="35" xfId="156" applyNumberFormat="1" applyFont="1" applyFill="1" applyBorder="1" applyAlignment="1" applyProtection="1">
      <alignment horizontal="center" vertical="center" wrapText="1"/>
      <protection/>
    </xf>
    <xf numFmtId="1" fontId="11" fillId="0" borderId="23" xfId="156" applyNumberFormat="1" applyFont="1" applyFill="1" applyBorder="1" applyAlignment="1" applyProtection="1">
      <alignment horizontal="center" vertical="center" wrapText="1"/>
      <protection locked="0"/>
    </xf>
    <xf numFmtId="1" fontId="13" fillId="0" borderId="32" xfId="156" applyNumberFormat="1" applyFont="1" applyFill="1" applyBorder="1" applyAlignment="1" applyProtection="1">
      <alignment horizontal="center" vertical="center" wrapText="1"/>
      <protection/>
    </xf>
    <xf numFmtId="1" fontId="13" fillId="0" borderId="42" xfId="156" applyNumberFormat="1" applyFont="1" applyFill="1" applyBorder="1" applyAlignment="1" applyProtection="1">
      <alignment horizontal="center" vertical="center" wrapText="1"/>
      <protection/>
    </xf>
    <xf numFmtId="1" fontId="10" fillId="0" borderId="23" xfId="156" applyNumberFormat="1" applyFont="1" applyFill="1" applyBorder="1" applyAlignment="1" applyProtection="1">
      <alignment horizontal="center" vertical="center" wrapText="1"/>
      <protection/>
    </xf>
    <xf numFmtId="1" fontId="28" fillId="0" borderId="0" xfId="156" applyNumberFormat="1" applyFont="1" applyFill="1" applyAlignment="1" applyProtection="1">
      <alignment horizontal="center"/>
      <protection locked="0"/>
    </xf>
    <xf numFmtId="1" fontId="28" fillId="0" borderId="22" xfId="156" applyNumberFormat="1" applyFont="1" applyFill="1" applyBorder="1" applyAlignment="1" applyProtection="1">
      <alignment horizontal="center"/>
      <protection locked="0"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Accent1" xfId="87"/>
    <cellStyle name="Accent1 2" xfId="88"/>
    <cellStyle name="Accent2" xfId="89"/>
    <cellStyle name="Accent3" xfId="90"/>
    <cellStyle name="Accent3 2" xfId="91"/>
    <cellStyle name="Accent4" xfId="92"/>
    <cellStyle name="Accent4 2" xfId="93"/>
    <cellStyle name="Accent5" xfId="94"/>
    <cellStyle name="Accent5 2" xfId="95"/>
    <cellStyle name="Accent6" xfId="96"/>
    <cellStyle name="Accent6 2" xfId="97"/>
    <cellStyle name="Bad" xfId="98"/>
    <cellStyle name="Bad 2" xfId="99"/>
    <cellStyle name="Calculation" xfId="100"/>
    <cellStyle name="Calculation 2" xfId="101"/>
    <cellStyle name="Check Cell" xfId="102"/>
    <cellStyle name="Explanatory Text" xfId="103"/>
    <cellStyle name="Good" xfId="104"/>
    <cellStyle name="Good 2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Input" xfId="114"/>
    <cellStyle name="Input 2" xfId="115"/>
    <cellStyle name="Linked Cell" xfId="116"/>
    <cellStyle name="Linked Cell 2" xfId="117"/>
    <cellStyle name="Neutral" xfId="118"/>
    <cellStyle name="Neutral 2" xfId="119"/>
    <cellStyle name="Note" xfId="120"/>
    <cellStyle name="Note 2" xfId="121"/>
    <cellStyle name="Output" xfId="122"/>
    <cellStyle name="Output 2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3" xfId="140"/>
    <cellStyle name="Звичайний 3 2 3" xfId="141"/>
    <cellStyle name="Звичайний 4" xfId="142"/>
    <cellStyle name="Итог" xfId="143"/>
    <cellStyle name="Контрольная ячейка" xfId="144"/>
    <cellStyle name="Название" xfId="145"/>
    <cellStyle name="Нейтральный" xfId="146"/>
    <cellStyle name="Обычный 2" xfId="147"/>
    <cellStyle name="Обычный 2 2" xfId="148"/>
    <cellStyle name="Обычный 2 3" xfId="149"/>
    <cellStyle name="Обычный 3" xfId="150"/>
    <cellStyle name="Обычный 4" xfId="151"/>
    <cellStyle name="Обычный 5" xfId="152"/>
    <cellStyle name="Обычный 5 2" xfId="153"/>
    <cellStyle name="Обычный 5 3" xfId="154"/>
    <cellStyle name="Обычный 6 3" xfId="155"/>
    <cellStyle name="Обычный_06" xfId="156"/>
    <cellStyle name="Обычный_09_Професійний склад" xfId="157"/>
    <cellStyle name="Обычный_27.08.2013" xfId="158"/>
    <cellStyle name="Обычный_TБЛ-12~1" xfId="159"/>
    <cellStyle name="Обычный_Иванова_1.03.05" xfId="160"/>
    <cellStyle name="Обычный_Форма7Н" xfId="161"/>
    <cellStyle name="Плохой" xfId="162"/>
    <cellStyle name="Пояснение" xfId="163"/>
    <cellStyle name="Примечание" xfId="164"/>
    <cellStyle name="Percent" xfId="165"/>
    <cellStyle name="Связанная ячейка" xfId="166"/>
    <cellStyle name="Текст предупреждения" xfId="167"/>
    <cellStyle name="Comma" xfId="168"/>
    <cellStyle name="Comma [0]" xfId="169"/>
    <cellStyle name="Хороший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SheetLayoutView="100" zoomScalePageLayoutView="0" workbookViewId="0" topLeftCell="A1">
      <selection activeCell="A4" sqref="A4"/>
    </sheetView>
  </sheetViews>
  <sheetFormatPr defaultColWidth="10.28125" defaultRowHeight="15"/>
  <cols>
    <col min="1" max="1" width="62.28125" style="44" customWidth="1"/>
    <col min="2" max="3" width="18.7109375" style="47" customWidth="1"/>
    <col min="4" max="237" width="7.8515625" style="44" customWidth="1"/>
    <col min="238" max="238" width="39.28125" style="44" customWidth="1"/>
    <col min="239" max="16384" width="10.28125" style="44" customWidth="1"/>
  </cols>
  <sheetData>
    <row r="1" spans="1:3" ht="49.5" customHeight="1">
      <c r="A1" s="191" t="s">
        <v>121</v>
      </c>
      <c r="B1" s="191"/>
      <c r="C1" s="191"/>
    </row>
    <row r="2" spans="1:3" ht="38.25" customHeight="1">
      <c r="A2" s="192" t="s">
        <v>50</v>
      </c>
      <c r="B2" s="192"/>
      <c r="C2" s="192"/>
    </row>
    <row r="3" spans="1:3" ht="18.75" customHeight="1">
      <c r="A3" s="84"/>
      <c r="B3" s="84"/>
      <c r="C3" s="84"/>
    </row>
    <row r="4" spans="1:3" s="45" customFormat="1" ht="40.5" customHeight="1">
      <c r="A4" s="85"/>
      <c r="B4" s="86" t="s">
        <v>122</v>
      </c>
      <c r="C4" s="86" t="s">
        <v>123</v>
      </c>
    </row>
    <row r="5" spans="1:3" s="45" customFormat="1" ht="63" customHeight="1">
      <c r="A5" s="87" t="s">
        <v>52</v>
      </c>
      <c r="B5" s="91">
        <v>610.2</v>
      </c>
      <c r="C5" s="92">
        <v>613.1</v>
      </c>
    </row>
    <row r="6" spans="1:3" s="45" customFormat="1" ht="48.75" customHeight="1">
      <c r="A6" s="88" t="s">
        <v>51</v>
      </c>
      <c r="B6" s="164">
        <v>60</v>
      </c>
      <c r="C6" s="165">
        <v>60.2</v>
      </c>
    </row>
    <row r="7" spans="1:3" s="45" customFormat="1" ht="57" customHeight="1">
      <c r="A7" s="89" t="s">
        <v>53</v>
      </c>
      <c r="B7" s="166">
        <v>559.1</v>
      </c>
      <c r="C7" s="166">
        <v>565.4</v>
      </c>
    </row>
    <row r="8" spans="1:3" s="45" customFormat="1" ht="54.75" customHeight="1">
      <c r="A8" s="90" t="s">
        <v>62</v>
      </c>
      <c r="B8" s="164">
        <v>55</v>
      </c>
      <c r="C8" s="164">
        <v>55.6</v>
      </c>
    </row>
    <row r="9" spans="1:3" s="45" customFormat="1" ht="70.5" customHeight="1">
      <c r="A9" s="89" t="s">
        <v>61</v>
      </c>
      <c r="B9" s="166">
        <v>51.1</v>
      </c>
      <c r="C9" s="166">
        <v>47.7</v>
      </c>
    </row>
    <row r="10" spans="1:3" s="45" customFormat="1" ht="60.75" customHeight="1">
      <c r="A10" s="90" t="s">
        <v>63</v>
      </c>
      <c r="B10" s="164">
        <v>8.4</v>
      </c>
      <c r="C10" s="164">
        <v>7.8</v>
      </c>
    </row>
    <row r="11" spans="1:3" s="48" customFormat="1" ht="15">
      <c r="A11" s="46"/>
      <c r="B11" s="46"/>
      <c r="C11" s="47"/>
    </row>
    <row r="12" spans="1:3" s="50" customFormat="1" ht="12" customHeight="1">
      <c r="A12" s="49"/>
      <c r="B12" s="49"/>
      <c r="C12" s="47"/>
    </row>
    <row r="13" ht="15">
      <c r="A13" s="51"/>
    </row>
    <row r="14" ht="15">
      <c r="A14" s="51"/>
    </row>
    <row r="15" ht="15">
      <c r="A15" s="51"/>
    </row>
    <row r="16" ht="15">
      <c r="A16" s="51"/>
    </row>
    <row r="17" ht="15">
      <c r="A17" s="51"/>
    </row>
    <row r="18" ht="15">
      <c r="A18" s="51"/>
    </row>
    <row r="19" ht="15">
      <c r="A19" s="51"/>
    </row>
    <row r="20" ht="15">
      <c r="A20" s="51"/>
    </row>
    <row r="21" ht="15">
      <c r="A21" s="51"/>
    </row>
    <row r="22" ht="15">
      <c r="A22" s="51"/>
    </row>
  </sheetData>
  <sheetProtection/>
  <mergeCells count="2"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5"/>
  <sheetViews>
    <sheetView view="pageBreakPreview" zoomScaleNormal="85" zoomScaleSheetLayoutView="100" zoomScalePageLayoutView="0" workbookViewId="0" topLeftCell="B1">
      <selection activeCell="B5" sqref="B5:B6"/>
    </sheetView>
  </sheetViews>
  <sheetFormatPr defaultColWidth="9.140625" defaultRowHeight="15"/>
  <cols>
    <col min="1" max="1" width="1.28515625" style="73" hidden="1" customWidth="1"/>
    <col min="2" max="2" width="24.140625" style="73" customWidth="1"/>
    <col min="3" max="4" width="17.8515625" style="73" customWidth="1"/>
    <col min="5" max="5" width="17.57421875" style="73" customWidth="1"/>
    <col min="6" max="6" width="16.7109375" style="73" customWidth="1"/>
    <col min="7" max="7" width="9.140625" style="73" customWidth="1"/>
    <col min="8" max="10" width="0" style="73" hidden="1" customWidth="1"/>
    <col min="11" max="16384" width="9.140625" style="73" customWidth="1"/>
  </cols>
  <sheetData>
    <row r="1" s="52" customFormat="1" ht="10.5" customHeight="1">
      <c r="F1" s="53"/>
    </row>
    <row r="2" spans="1:6" s="54" customFormat="1" ht="51" customHeight="1">
      <c r="A2" s="193" t="s">
        <v>54</v>
      </c>
      <c r="B2" s="193"/>
      <c r="C2" s="193"/>
      <c r="D2" s="193"/>
      <c r="E2" s="193"/>
      <c r="F2" s="193"/>
    </row>
    <row r="3" spans="1:6" s="54" customFormat="1" ht="20.25" customHeight="1">
      <c r="A3" s="55"/>
      <c r="B3" s="55"/>
      <c r="C3" s="55"/>
      <c r="D3" s="55"/>
      <c r="E3" s="55"/>
      <c r="F3" s="55"/>
    </row>
    <row r="4" spans="1:6" s="54" customFormat="1" ht="16.5" customHeight="1">
      <c r="A4" s="55"/>
      <c r="B4" s="55"/>
      <c r="C4" s="55"/>
      <c r="D4" s="55"/>
      <c r="E4" s="55"/>
      <c r="F4" s="56" t="s">
        <v>55</v>
      </c>
    </row>
    <row r="5" spans="1:6" s="54" customFormat="1" ht="24.75" customHeight="1">
      <c r="A5" s="55"/>
      <c r="B5" s="194"/>
      <c r="C5" s="195" t="s">
        <v>124</v>
      </c>
      <c r="D5" s="195" t="s">
        <v>125</v>
      </c>
      <c r="E5" s="196" t="s">
        <v>56</v>
      </c>
      <c r="F5" s="196"/>
    </row>
    <row r="6" spans="1:6" s="54" customFormat="1" ht="42" customHeight="1">
      <c r="A6" s="57"/>
      <c r="B6" s="194"/>
      <c r="C6" s="195"/>
      <c r="D6" s="195"/>
      <c r="E6" s="58" t="s">
        <v>3</v>
      </c>
      <c r="F6" s="59" t="s">
        <v>57</v>
      </c>
    </row>
    <row r="7" spans="2:6" s="60" customFormat="1" ht="19.5" customHeight="1">
      <c r="B7" s="61" t="s">
        <v>18</v>
      </c>
      <c r="C7" s="62">
        <v>1</v>
      </c>
      <c r="D7" s="63">
        <v>2</v>
      </c>
      <c r="E7" s="62">
        <v>3</v>
      </c>
      <c r="F7" s="63">
        <v>4</v>
      </c>
    </row>
    <row r="8" spans="2:10" s="64" customFormat="1" ht="27.75" customHeight="1">
      <c r="B8" s="93" t="s">
        <v>64</v>
      </c>
      <c r="C8" s="65">
        <f>SUM(C9:C25)</f>
        <v>5169</v>
      </c>
      <c r="D8" s="65">
        <f>SUM(D9:D25)</f>
        <v>10801</v>
      </c>
      <c r="E8" s="66">
        <f>ROUND(D8/C8*100,1)</f>
        <v>209</v>
      </c>
      <c r="F8" s="65">
        <f aca="true" t="shared" si="0" ref="F8:F25">D8-C8</f>
        <v>5632</v>
      </c>
      <c r="I8" s="67"/>
      <c r="J8" s="67"/>
    </row>
    <row r="9" spans="2:10" s="68" customFormat="1" ht="23.25" customHeight="1">
      <c r="B9" s="94" t="s">
        <v>65</v>
      </c>
      <c r="C9" s="156">
        <v>13</v>
      </c>
      <c r="D9" s="156">
        <v>24</v>
      </c>
      <c r="E9" s="163">
        <f aca="true" t="shared" si="1" ref="E9:E25">ROUND(D9/C9*100,1)</f>
        <v>184.6</v>
      </c>
      <c r="F9" s="69">
        <f t="shared" si="0"/>
        <v>11</v>
      </c>
      <c r="H9" s="70">
        <f>ROUND(D9/$D$8*100,1)</f>
        <v>0.2</v>
      </c>
      <c r="I9" s="71">
        <f>ROUND(C9/1000,1)</f>
        <v>0</v>
      </c>
      <c r="J9" s="71">
        <f>ROUND(D9/1000,1)</f>
        <v>0</v>
      </c>
    </row>
    <row r="10" spans="2:10" s="68" customFormat="1" ht="23.25" customHeight="1">
      <c r="B10" s="94" t="s">
        <v>66</v>
      </c>
      <c r="C10" s="155">
        <v>1322</v>
      </c>
      <c r="D10" s="155">
        <v>3320</v>
      </c>
      <c r="E10" s="163">
        <f t="shared" si="1"/>
        <v>251.1</v>
      </c>
      <c r="F10" s="69">
        <f t="shared" si="0"/>
        <v>1998</v>
      </c>
      <c r="H10" s="70">
        <f aca="true" t="shared" si="2" ref="H10:H25">ROUND(D10/$D$8*100,1)</f>
        <v>30.7</v>
      </c>
      <c r="I10" s="71">
        <f aca="true" t="shared" si="3" ref="I10:J25">ROUND(C10/1000,1)</f>
        <v>1.3</v>
      </c>
      <c r="J10" s="71">
        <f t="shared" si="3"/>
        <v>3.3</v>
      </c>
    </row>
    <row r="11" spans="2:10" s="68" customFormat="1" ht="23.25" customHeight="1">
      <c r="B11" s="94" t="s">
        <v>67</v>
      </c>
      <c r="C11" s="155">
        <v>142</v>
      </c>
      <c r="D11" s="155">
        <v>101</v>
      </c>
      <c r="E11" s="163">
        <f t="shared" si="1"/>
        <v>71.1</v>
      </c>
      <c r="F11" s="69">
        <f t="shared" si="0"/>
        <v>-41</v>
      </c>
      <c r="H11" s="72">
        <f t="shared" si="2"/>
        <v>0.9</v>
      </c>
      <c r="I11" s="71">
        <f t="shared" si="3"/>
        <v>0.1</v>
      </c>
      <c r="J11" s="71">
        <f t="shared" si="3"/>
        <v>0.1</v>
      </c>
    </row>
    <row r="12" spans="2:10" s="68" customFormat="1" ht="23.25" customHeight="1">
      <c r="B12" s="94" t="s">
        <v>68</v>
      </c>
      <c r="C12" s="155">
        <v>172</v>
      </c>
      <c r="D12" s="155">
        <v>156</v>
      </c>
      <c r="E12" s="163">
        <f t="shared" si="1"/>
        <v>90.7</v>
      </c>
      <c r="F12" s="69">
        <f t="shared" si="0"/>
        <v>-16</v>
      </c>
      <c r="H12" s="70">
        <f t="shared" si="2"/>
        <v>1.4</v>
      </c>
      <c r="I12" s="71">
        <f t="shared" si="3"/>
        <v>0.2</v>
      </c>
      <c r="J12" s="71">
        <f t="shared" si="3"/>
        <v>0.2</v>
      </c>
    </row>
    <row r="13" spans="2:10" s="68" customFormat="1" ht="23.25" customHeight="1">
      <c r="B13" s="94" t="s">
        <v>69</v>
      </c>
      <c r="C13" s="155">
        <v>5</v>
      </c>
      <c r="D13" s="155">
        <v>116</v>
      </c>
      <c r="E13" s="163" t="s">
        <v>128</v>
      </c>
      <c r="F13" s="69">
        <f t="shared" si="0"/>
        <v>111</v>
      </c>
      <c r="H13" s="72">
        <f t="shared" si="2"/>
        <v>1.1</v>
      </c>
      <c r="I13" s="71">
        <f t="shared" si="3"/>
        <v>0</v>
      </c>
      <c r="J13" s="71">
        <f t="shared" si="3"/>
        <v>0.1</v>
      </c>
    </row>
    <row r="14" spans="2:10" s="68" customFormat="1" ht="23.25" customHeight="1">
      <c r="B14" s="94" t="s">
        <v>70</v>
      </c>
      <c r="C14" s="155">
        <v>175</v>
      </c>
      <c r="D14" s="155">
        <v>487</v>
      </c>
      <c r="E14" s="163">
        <f t="shared" si="1"/>
        <v>278.3</v>
      </c>
      <c r="F14" s="69">
        <f t="shared" si="0"/>
        <v>312</v>
      </c>
      <c r="H14" s="70">
        <f t="shared" si="2"/>
        <v>4.5</v>
      </c>
      <c r="I14" s="71">
        <f t="shared" si="3"/>
        <v>0.2</v>
      </c>
      <c r="J14" s="71">
        <f t="shared" si="3"/>
        <v>0.5</v>
      </c>
    </row>
    <row r="15" spans="2:10" s="68" customFormat="1" ht="23.25" customHeight="1">
      <c r="B15" s="94" t="s">
        <v>71</v>
      </c>
      <c r="C15" s="155">
        <v>59</v>
      </c>
      <c r="D15" s="155">
        <v>288</v>
      </c>
      <c r="E15" s="163" t="s">
        <v>118</v>
      </c>
      <c r="F15" s="69">
        <f t="shared" si="0"/>
        <v>229</v>
      </c>
      <c r="H15" s="70">
        <f t="shared" si="2"/>
        <v>2.7</v>
      </c>
      <c r="I15" s="71">
        <f t="shared" si="3"/>
        <v>0.1</v>
      </c>
      <c r="J15" s="71">
        <f t="shared" si="3"/>
        <v>0.3</v>
      </c>
    </row>
    <row r="16" spans="2:10" s="68" customFormat="1" ht="23.25" customHeight="1">
      <c r="B16" s="94" t="s">
        <v>72</v>
      </c>
      <c r="C16" s="155">
        <v>201</v>
      </c>
      <c r="D16" s="155">
        <v>200</v>
      </c>
      <c r="E16" s="163">
        <f t="shared" si="1"/>
        <v>99.5</v>
      </c>
      <c r="F16" s="69">
        <f t="shared" si="0"/>
        <v>-1</v>
      </c>
      <c r="H16" s="70">
        <f t="shared" si="2"/>
        <v>1.9</v>
      </c>
      <c r="I16" s="71">
        <f t="shared" si="3"/>
        <v>0.2</v>
      </c>
      <c r="J16" s="71">
        <f t="shared" si="3"/>
        <v>0.2</v>
      </c>
    </row>
    <row r="17" spans="2:10" s="68" customFormat="1" ht="23.25" customHeight="1">
      <c r="B17" s="94" t="s">
        <v>73</v>
      </c>
      <c r="C17" s="155">
        <v>53</v>
      </c>
      <c r="D17" s="155">
        <v>226</v>
      </c>
      <c r="E17" s="163" t="s">
        <v>115</v>
      </c>
      <c r="F17" s="69">
        <f t="shared" si="0"/>
        <v>173</v>
      </c>
      <c r="H17" s="70">
        <f t="shared" si="2"/>
        <v>2.1</v>
      </c>
      <c r="I17" s="71">
        <f t="shared" si="3"/>
        <v>0.1</v>
      </c>
      <c r="J17" s="71">
        <f t="shared" si="3"/>
        <v>0.2</v>
      </c>
    </row>
    <row r="18" spans="2:10" s="68" customFormat="1" ht="23.25" customHeight="1">
      <c r="B18" s="94" t="s">
        <v>74</v>
      </c>
      <c r="C18" s="155">
        <v>609</v>
      </c>
      <c r="D18" s="155">
        <v>464</v>
      </c>
      <c r="E18" s="163">
        <f t="shared" si="1"/>
        <v>76.2</v>
      </c>
      <c r="F18" s="69">
        <f t="shared" si="0"/>
        <v>-145</v>
      </c>
      <c r="H18" s="70">
        <f t="shared" si="2"/>
        <v>4.3</v>
      </c>
      <c r="I18" s="71">
        <f t="shared" si="3"/>
        <v>0.6</v>
      </c>
      <c r="J18" s="71">
        <f t="shared" si="3"/>
        <v>0.5</v>
      </c>
    </row>
    <row r="19" spans="2:10" s="68" customFormat="1" ht="23.25" customHeight="1">
      <c r="B19" s="94" t="s">
        <v>75</v>
      </c>
      <c r="C19" s="155">
        <v>39</v>
      </c>
      <c r="D19" s="155">
        <v>953</v>
      </c>
      <c r="E19" s="163" t="s">
        <v>129</v>
      </c>
      <c r="F19" s="69">
        <f t="shared" si="0"/>
        <v>914</v>
      </c>
      <c r="H19" s="70">
        <f t="shared" si="2"/>
        <v>8.8</v>
      </c>
      <c r="I19" s="71">
        <f t="shared" si="3"/>
        <v>0</v>
      </c>
      <c r="J19" s="71">
        <f t="shared" si="3"/>
        <v>1</v>
      </c>
    </row>
    <row r="20" spans="2:10" s="68" customFormat="1" ht="23.25" customHeight="1">
      <c r="B20" s="94" t="s">
        <v>76</v>
      </c>
      <c r="C20" s="155">
        <v>341</v>
      </c>
      <c r="D20" s="155">
        <v>546</v>
      </c>
      <c r="E20" s="163">
        <f t="shared" si="1"/>
        <v>160.1</v>
      </c>
      <c r="F20" s="69">
        <f t="shared" si="0"/>
        <v>205</v>
      </c>
      <c r="H20" s="72">
        <f t="shared" si="2"/>
        <v>5.1</v>
      </c>
      <c r="I20" s="71">
        <f t="shared" si="3"/>
        <v>0.3</v>
      </c>
      <c r="J20" s="71">
        <f t="shared" si="3"/>
        <v>0.5</v>
      </c>
    </row>
    <row r="21" spans="2:10" s="68" customFormat="1" ht="23.25" customHeight="1">
      <c r="B21" s="94" t="s">
        <v>77</v>
      </c>
      <c r="C21" s="155">
        <v>705</v>
      </c>
      <c r="D21" s="155">
        <v>693</v>
      </c>
      <c r="E21" s="163">
        <f t="shared" si="1"/>
        <v>98.3</v>
      </c>
      <c r="F21" s="69">
        <f t="shared" si="0"/>
        <v>-12</v>
      </c>
      <c r="H21" s="72">
        <f t="shared" si="2"/>
        <v>6.4</v>
      </c>
      <c r="I21" s="71">
        <f t="shared" si="3"/>
        <v>0.7</v>
      </c>
      <c r="J21" s="71">
        <f t="shared" si="3"/>
        <v>0.7</v>
      </c>
    </row>
    <row r="22" spans="2:10" s="68" customFormat="1" ht="23.25" customHeight="1">
      <c r="B22" s="94" t="s">
        <v>78</v>
      </c>
      <c r="C22" s="155">
        <v>92</v>
      </c>
      <c r="D22" s="155">
        <v>548</v>
      </c>
      <c r="E22" s="163" t="s">
        <v>119</v>
      </c>
      <c r="F22" s="69">
        <f t="shared" si="0"/>
        <v>456</v>
      </c>
      <c r="H22" s="72">
        <f t="shared" si="2"/>
        <v>5.1</v>
      </c>
      <c r="I22" s="71">
        <f t="shared" si="3"/>
        <v>0.1</v>
      </c>
      <c r="J22" s="71">
        <f t="shared" si="3"/>
        <v>0.5</v>
      </c>
    </row>
    <row r="23" spans="2:10" s="68" customFormat="1" ht="23.25" customHeight="1">
      <c r="B23" s="94" t="s">
        <v>79</v>
      </c>
      <c r="C23" s="155">
        <v>590</v>
      </c>
      <c r="D23" s="155">
        <v>493</v>
      </c>
      <c r="E23" s="163">
        <f t="shared" si="1"/>
        <v>83.6</v>
      </c>
      <c r="F23" s="69">
        <f t="shared" si="0"/>
        <v>-97</v>
      </c>
      <c r="H23" s="70">
        <f t="shared" si="2"/>
        <v>4.6</v>
      </c>
      <c r="I23" s="71">
        <f t="shared" si="3"/>
        <v>0.6</v>
      </c>
      <c r="J23" s="71">
        <f t="shared" si="3"/>
        <v>0.5</v>
      </c>
    </row>
    <row r="24" spans="2:10" s="68" customFormat="1" ht="23.25" customHeight="1">
      <c r="B24" s="94" t="s">
        <v>80</v>
      </c>
      <c r="C24" s="155">
        <v>186</v>
      </c>
      <c r="D24" s="155">
        <v>883</v>
      </c>
      <c r="E24" s="168" t="s">
        <v>130</v>
      </c>
      <c r="F24" s="69">
        <f t="shared" si="0"/>
        <v>697</v>
      </c>
      <c r="H24" s="70">
        <f t="shared" si="2"/>
        <v>8.2</v>
      </c>
      <c r="I24" s="71">
        <f t="shared" si="3"/>
        <v>0.2</v>
      </c>
      <c r="J24" s="71">
        <f t="shared" si="3"/>
        <v>0.9</v>
      </c>
    </row>
    <row r="25" spans="2:10" s="68" customFormat="1" ht="23.25" customHeight="1">
      <c r="B25" s="94" t="s">
        <v>81</v>
      </c>
      <c r="C25" s="155">
        <v>465</v>
      </c>
      <c r="D25" s="155">
        <v>1303</v>
      </c>
      <c r="E25" s="163">
        <f t="shared" si="1"/>
        <v>280.2</v>
      </c>
      <c r="F25" s="69">
        <f t="shared" si="0"/>
        <v>838</v>
      </c>
      <c r="H25" s="70">
        <f t="shared" si="2"/>
        <v>12.1</v>
      </c>
      <c r="I25" s="71">
        <f t="shared" si="3"/>
        <v>0.5</v>
      </c>
      <c r="J25" s="71">
        <f t="shared" si="3"/>
        <v>1.3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.3937007874015748" bottom="0" header="0" footer="0"/>
  <pageSetup horizontalDpi="600" verticalDpi="600" orientation="portrait" paperSize="9" r:id="rId1"/>
  <ignoredErrors>
    <ignoredError sqref="C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Normal="75" zoomScaleSheetLayoutView="100" zoomScalePageLayoutView="0" workbookViewId="0" topLeftCell="A1">
      <selection activeCell="C6" sqref="C6"/>
    </sheetView>
  </sheetViews>
  <sheetFormatPr defaultColWidth="8.8515625" defaultRowHeight="15"/>
  <cols>
    <col min="1" max="1" width="45.57421875" style="33" customWidth="1"/>
    <col min="2" max="3" width="11.57421875" style="33" customWidth="1"/>
    <col min="4" max="4" width="14.28125" style="33" customWidth="1"/>
    <col min="5" max="5" width="15.28125" style="33" customWidth="1"/>
    <col min="6" max="9" width="8.8515625" style="33" customWidth="1"/>
    <col min="10" max="16384" width="8.8515625" style="33" customWidth="1"/>
  </cols>
  <sheetData>
    <row r="1" spans="1:5" s="28" customFormat="1" ht="41.25" customHeight="1">
      <c r="A1" s="197" t="s">
        <v>126</v>
      </c>
      <c r="B1" s="197"/>
      <c r="C1" s="197"/>
      <c r="D1" s="197"/>
      <c r="E1" s="197"/>
    </row>
    <row r="2" spans="1:5" s="28" customFormat="1" ht="21.75" customHeight="1">
      <c r="A2" s="198" t="s">
        <v>19</v>
      </c>
      <c r="B2" s="198"/>
      <c r="C2" s="198"/>
      <c r="D2" s="198"/>
      <c r="E2" s="198"/>
    </row>
    <row r="3" spans="1:5" s="30" customFormat="1" ht="12" customHeight="1" thickBot="1">
      <c r="A3" s="29"/>
      <c r="B3" s="29"/>
      <c r="C3" s="29"/>
      <c r="D3" s="29"/>
      <c r="E3" s="29"/>
    </row>
    <row r="4" spans="1:5" s="30" customFormat="1" ht="21" customHeight="1">
      <c r="A4" s="199"/>
      <c r="B4" s="201" t="s">
        <v>1</v>
      </c>
      <c r="C4" s="203" t="s">
        <v>60</v>
      </c>
      <c r="D4" s="205" t="s">
        <v>56</v>
      </c>
      <c r="E4" s="206"/>
    </row>
    <row r="5" spans="1:5" s="30" customFormat="1" ht="26.25" customHeight="1">
      <c r="A5" s="200"/>
      <c r="B5" s="202"/>
      <c r="C5" s="204"/>
      <c r="D5" s="58" t="s">
        <v>3</v>
      </c>
      <c r="E5" s="110" t="s">
        <v>57</v>
      </c>
    </row>
    <row r="6" spans="1:5" s="31" customFormat="1" ht="34.5" customHeight="1">
      <c r="A6" s="77" t="s">
        <v>20</v>
      </c>
      <c r="B6" s="78">
        <f>SUM(B7:B25)</f>
        <v>5169</v>
      </c>
      <c r="C6" s="79">
        <f>SUM(C7:C25)</f>
        <v>10801</v>
      </c>
      <c r="D6" s="105">
        <f>ROUND(C6/B6*100,1)</f>
        <v>209</v>
      </c>
      <c r="E6" s="107">
        <f>C6-B6</f>
        <v>5632</v>
      </c>
    </row>
    <row r="7" spans="1:9" ht="36" customHeight="1">
      <c r="A7" s="80" t="s">
        <v>21</v>
      </c>
      <c r="B7" s="81">
        <v>65</v>
      </c>
      <c r="C7" s="103">
        <v>39</v>
      </c>
      <c r="D7" s="104">
        <f aca="true" t="shared" si="0" ref="D7:D25">ROUND(C7/B7*100,1)</f>
        <v>60</v>
      </c>
      <c r="E7" s="106">
        <f aca="true" t="shared" si="1" ref="E7:E25">C7-B7</f>
        <v>-26</v>
      </c>
      <c r="F7" s="31"/>
      <c r="G7" s="32"/>
      <c r="I7" s="34"/>
    </row>
    <row r="8" spans="1:9" ht="36" customHeight="1">
      <c r="A8" s="80" t="s">
        <v>22</v>
      </c>
      <c r="B8" s="81">
        <v>28</v>
      </c>
      <c r="C8" s="103">
        <v>6</v>
      </c>
      <c r="D8" s="104">
        <f t="shared" si="0"/>
        <v>21.4</v>
      </c>
      <c r="E8" s="106">
        <f t="shared" si="1"/>
        <v>-22</v>
      </c>
      <c r="F8" s="31"/>
      <c r="G8" s="32"/>
      <c r="I8" s="34"/>
    </row>
    <row r="9" spans="1:9" s="35" customFormat="1" ht="19.5" customHeight="1">
      <c r="A9" s="80" t="s">
        <v>23</v>
      </c>
      <c r="B9" s="81">
        <v>706</v>
      </c>
      <c r="C9" s="103">
        <v>313</v>
      </c>
      <c r="D9" s="104">
        <f t="shared" si="0"/>
        <v>44.3</v>
      </c>
      <c r="E9" s="106">
        <f t="shared" si="1"/>
        <v>-393</v>
      </c>
      <c r="F9" s="31"/>
      <c r="G9" s="32"/>
      <c r="H9" s="33"/>
      <c r="I9" s="34"/>
    </row>
    <row r="10" spans="1:11" ht="36" customHeight="1">
      <c r="A10" s="80" t="s">
        <v>24</v>
      </c>
      <c r="B10" s="81">
        <v>0</v>
      </c>
      <c r="C10" s="103">
        <v>2483</v>
      </c>
      <c r="D10" s="162" t="s">
        <v>86</v>
      </c>
      <c r="E10" s="106">
        <f t="shared" si="1"/>
        <v>2483</v>
      </c>
      <c r="F10" s="31"/>
      <c r="G10" s="32"/>
      <c r="I10" s="34"/>
      <c r="K10" s="36"/>
    </row>
    <row r="11" spans="1:9" ht="36" customHeight="1">
      <c r="A11" s="80" t="s">
        <v>25</v>
      </c>
      <c r="B11" s="81">
        <v>31</v>
      </c>
      <c r="C11" s="103">
        <v>28</v>
      </c>
      <c r="D11" s="162">
        <f t="shared" si="0"/>
        <v>90.3</v>
      </c>
      <c r="E11" s="106">
        <f t="shared" si="1"/>
        <v>-3</v>
      </c>
      <c r="F11" s="31"/>
      <c r="G11" s="32"/>
      <c r="I11" s="34"/>
    </row>
    <row r="12" spans="1:9" ht="19.5" customHeight="1">
      <c r="A12" s="80" t="s">
        <v>26</v>
      </c>
      <c r="B12" s="81">
        <v>0</v>
      </c>
      <c r="C12" s="103">
        <v>47</v>
      </c>
      <c r="D12" s="162" t="s">
        <v>86</v>
      </c>
      <c r="E12" s="106">
        <f t="shared" si="1"/>
        <v>47</v>
      </c>
      <c r="F12" s="31"/>
      <c r="G12" s="32"/>
      <c r="I12" s="75"/>
    </row>
    <row r="13" spans="1:9" ht="36" customHeight="1">
      <c r="A13" s="80" t="s">
        <v>27</v>
      </c>
      <c r="B13" s="81">
        <v>11</v>
      </c>
      <c r="C13" s="103">
        <v>223</v>
      </c>
      <c r="D13" s="162" t="s">
        <v>116</v>
      </c>
      <c r="E13" s="106">
        <f t="shared" si="1"/>
        <v>212</v>
      </c>
      <c r="F13" s="31"/>
      <c r="G13" s="32"/>
      <c r="I13" s="34"/>
    </row>
    <row r="14" spans="1:9" ht="36" customHeight="1">
      <c r="A14" s="80" t="s">
        <v>28</v>
      </c>
      <c r="B14" s="81">
        <v>188</v>
      </c>
      <c r="C14" s="103">
        <v>79</v>
      </c>
      <c r="D14" s="104">
        <f t="shared" si="0"/>
        <v>42</v>
      </c>
      <c r="E14" s="106">
        <f t="shared" si="1"/>
        <v>-109</v>
      </c>
      <c r="F14" s="31"/>
      <c r="G14" s="32"/>
      <c r="I14" s="34"/>
    </row>
    <row r="15" spans="1:9" ht="36" customHeight="1">
      <c r="A15" s="80" t="s">
        <v>29</v>
      </c>
      <c r="B15" s="81">
        <v>0</v>
      </c>
      <c r="C15" s="103">
        <v>0</v>
      </c>
      <c r="D15" s="162" t="s">
        <v>86</v>
      </c>
      <c r="E15" s="106">
        <f t="shared" si="1"/>
        <v>0</v>
      </c>
      <c r="F15" s="31"/>
      <c r="G15" s="32"/>
      <c r="I15" s="34"/>
    </row>
    <row r="16" spans="1:9" ht="19.5" customHeight="1">
      <c r="A16" s="80" t="s">
        <v>30</v>
      </c>
      <c r="B16" s="81">
        <v>34</v>
      </c>
      <c r="C16" s="103">
        <v>30</v>
      </c>
      <c r="D16" s="104">
        <f t="shared" si="0"/>
        <v>88.2</v>
      </c>
      <c r="E16" s="106">
        <f t="shared" si="1"/>
        <v>-4</v>
      </c>
      <c r="F16" s="31"/>
      <c r="G16" s="32"/>
      <c r="I16" s="34"/>
    </row>
    <row r="17" spans="1:9" ht="19.5" customHeight="1">
      <c r="A17" s="80" t="s">
        <v>31</v>
      </c>
      <c r="B17" s="81">
        <v>0</v>
      </c>
      <c r="C17" s="103">
        <v>0</v>
      </c>
      <c r="D17" s="162" t="s">
        <v>86</v>
      </c>
      <c r="E17" s="106">
        <f t="shared" si="1"/>
        <v>0</v>
      </c>
      <c r="F17" s="31"/>
      <c r="G17" s="32"/>
      <c r="I17" s="34"/>
    </row>
    <row r="18" spans="1:9" ht="19.5" customHeight="1">
      <c r="A18" s="80" t="s">
        <v>32</v>
      </c>
      <c r="B18" s="81">
        <v>0</v>
      </c>
      <c r="C18" s="103">
        <v>34</v>
      </c>
      <c r="D18" s="162" t="s">
        <v>86</v>
      </c>
      <c r="E18" s="106">
        <f t="shared" si="1"/>
        <v>34</v>
      </c>
      <c r="F18" s="31"/>
      <c r="G18" s="32"/>
      <c r="I18" s="34"/>
    </row>
    <row r="19" spans="1:9" ht="36" customHeight="1">
      <c r="A19" s="80" t="s">
        <v>33</v>
      </c>
      <c r="B19" s="81">
        <v>138</v>
      </c>
      <c r="C19" s="103">
        <v>197</v>
      </c>
      <c r="D19" s="104">
        <f t="shared" si="0"/>
        <v>142.8</v>
      </c>
      <c r="E19" s="106">
        <f t="shared" si="1"/>
        <v>59</v>
      </c>
      <c r="F19" s="31"/>
      <c r="G19" s="32"/>
      <c r="I19" s="76"/>
    </row>
    <row r="20" spans="1:9" ht="36" customHeight="1">
      <c r="A20" s="80" t="s">
        <v>34</v>
      </c>
      <c r="B20" s="81">
        <v>147</v>
      </c>
      <c r="C20" s="103">
        <v>155</v>
      </c>
      <c r="D20" s="104">
        <f t="shared" si="0"/>
        <v>105.4</v>
      </c>
      <c r="E20" s="106">
        <f t="shared" si="1"/>
        <v>8</v>
      </c>
      <c r="F20" s="31"/>
      <c r="G20" s="32"/>
      <c r="I20" s="34"/>
    </row>
    <row r="21" spans="1:9" ht="36" customHeight="1">
      <c r="A21" s="80" t="s">
        <v>35</v>
      </c>
      <c r="B21" s="81">
        <v>2322</v>
      </c>
      <c r="C21" s="103">
        <v>2058</v>
      </c>
      <c r="D21" s="104">
        <f t="shared" si="0"/>
        <v>88.6</v>
      </c>
      <c r="E21" s="106">
        <f t="shared" si="1"/>
        <v>-264</v>
      </c>
      <c r="F21" s="31"/>
      <c r="G21" s="32"/>
      <c r="I21" s="34"/>
    </row>
    <row r="22" spans="1:9" ht="19.5" customHeight="1">
      <c r="A22" s="80" t="s">
        <v>36</v>
      </c>
      <c r="B22" s="81">
        <v>870</v>
      </c>
      <c r="C22" s="103">
        <v>834</v>
      </c>
      <c r="D22" s="104">
        <f t="shared" si="0"/>
        <v>95.9</v>
      </c>
      <c r="E22" s="106">
        <f t="shared" si="1"/>
        <v>-36</v>
      </c>
      <c r="F22" s="31"/>
      <c r="G22" s="32"/>
      <c r="I22" s="34"/>
    </row>
    <row r="23" spans="1:9" ht="36" customHeight="1">
      <c r="A23" s="80" t="s">
        <v>37</v>
      </c>
      <c r="B23" s="81">
        <v>469</v>
      </c>
      <c r="C23" s="103">
        <v>4231</v>
      </c>
      <c r="D23" s="162" t="s">
        <v>131</v>
      </c>
      <c r="E23" s="106">
        <f t="shared" si="1"/>
        <v>3762</v>
      </c>
      <c r="F23" s="31"/>
      <c r="G23" s="32"/>
      <c r="I23" s="34"/>
    </row>
    <row r="24" spans="1:9" ht="36" customHeight="1">
      <c r="A24" s="80" t="s">
        <v>38</v>
      </c>
      <c r="B24" s="81">
        <v>156</v>
      </c>
      <c r="C24" s="103">
        <v>44</v>
      </c>
      <c r="D24" s="162">
        <f t="shared" si="0"/>
        <v>28.2</v>
      </c>
      <c r="E24" s="106">
        <f t="shared" si="1"/>
        <v>-112</v>
      </c>
      <c r="F24" s="31"/>
      <c r="G24" s="32"/>
      <c r="I24" s="34"/>
    </row>
    <row r="25" spans="1:9" ht="22.5" customHeight="1" thickBot="1">
      <c r="A25" s="82" t="s">
        <v>39</v>
      </c>
      <c r="B25" s="83">
        <v>4</v>
      </c>
      <c r="C25" s="102">
        <v>0</v>
      </c>
      <c r="D25" s="161">
        <f t="shared" si="0"/>
        <v>0</v>
      </c>
      <c r="E25" s="111">
        <f t="shared" si="1"/>
        <v>-4</v>
      </c>
      <c r="F25" s="31"/>
      <c r="G25" s="32"/>
      <c r="I25" s="34"/>
    </row>
    <row r="26" spans="1:9" ht="15.75">
      <c r="A26" s="37"/>
      <c r="B26" s="37"/>
      <c r="C26" s="37"/>
      <c r="D26" s="37"/>
      <c r="E26" s="37" t="s">
        <v>86</v>
      </c>
      <c r="I26" s="34"/>
    </row>
    <row r="27" spans="1:5" ht="12.75">
      <c r="A27" s="37"/>
      <c r="B27" s="37"/>
      <c r="C27" s="37"/>
      <c r="D27" s="37"/>
      <c r="E27" s="3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Normal="75" zoomScaleSheetLayoutView="100" zoomScalePageLayoutView="0" workbookViewId="0" topLeftCell="A1">
      <selection activeCell="A12" sqref="A12"/>
    </sheetView>
  </sheetViews>
  <sheetFormatPr defaultColWidth="8.8515625" defaultRowHeight="15"/>
  <cols>
    <col min="1" max="1" width="52.8515625" style="33" customWidth="1"/>
    <col min="2" max="2" width="21.28125" style="33" customWidth="1"/>
    <col min="3" max="4" width="22.00390625" style="33" customWidth="1"/>
    <col min="5" max="5" width="21.57421875" style="33" customWidth="1"/>
    <col min="6" max="6" width="8.8515625" style="33" customWidth="1"/>
    <col min="7" max="7" width="10.8515625" style="33" bestFit="1" customWidth="1"/>
    <col min="8" max="16384" width="8.8515625" style="33" customWidth="1"/>
  </cols>
  <sheetData>
    <row r="1" spans="1:5" s="28" customFormat="1" ht="49.5" customHeight="1">
      <c r="A1" s="207" t="s">
        <v>127</v>
      </c>
      <c r="B1" s="207"/>
      <c r="C1" s="207"/>
      <c r="D1" s="207"/>
      <c r="E1" s="207"/>
    </row>
    <row r="2" spans="1:5" s="28" customFormat="1" ht="20.25" customHeight="1">
      <c r="A2" s="208" t="s">
        <v>40</v>
      </c>
      <c r="B2" s="208"/>
      <c r="C2" s="208"/>
      <c r="D2" s="208"/>
      <c r="E2" s="208"/>
    </row>
    <row r="3" spans="1:5" s="28" customFormat="1" ht="17.25" customHeight="1">
      <c r="A3" s="74"/>
      <c r="B3" s="74"/>
      <c r="C3" s="74"/>
      <c r="D3" s="74"/>
      <c r="E3" s="74"/>
    </row>
    <row r="4" spans="1:5" s="30" customFormat="1" ht="25.5" customHeight="1">
      <c r="A4" s="209"/>
      <c r="B4" s="210" t="s">
        <v>1</v>
      </c>
      <c r="C4" s="210" t="s">
        <v>60</v>
      </c>
      <c r="D4" s="210" t="s">
        <v>56</v>
      </c>
      <c r="E4" s="210"/>
    </row>
    <row r="5" spans="1:5" s="30" customFormat="1" ht="27.75" customHeight="1">
      <c r="A5" s="209"/>
      <c r="B5" s="210"/>
      <c r="C5" s="210"/>
      <c r="D5" s="58" t="s">
        <v>3</v>
      </c>
      <c r="E5" s="59" t="s">
        <v>57</v>
      </c>
    </row>
    <row r="6" spans="1:7" s="39" customFormat="1" ht="30" customHeight="1">
      <c r="A6" s="143" t="s">
        <v>20</v>
      </c>
      <c r="B6" s="38">
        <f>SUM(B7:B15)</f>
        <v>5169</v>
      </c>
      <c r="C6" s="38">
        <f>SUM(C7:C15)</f>
        <v>10801</v>
      </c>
      <c r="D6" s="108">
        <f>ROUND(C6/B6*100,1)</f>
        <v>209</v>
      </c>
      <c r="E6" s="38">
        <f>C6-B6</f>
        <v>5632</v>
      </c>
      <c r="G6" s="40"/>
    </row>
    <row r="7" spans="1:11" ht="40.5" customHeight="1">
      <c r="A7" s="144" t="s">
        <v>41</v>
      </c>
      <c r="B7" s="41">
        <v>1313</v>
      </c>
      <c r="C7" s="41">
        <v>1462</v>
      </c>
      <c r="D7" s="109">
        <f aca="true" t="shared" si="0" ref="D7:D15">ROUND(C7/B7*100,1)</f>
        <v>111.3</v>
      </c>
      <c r="E7" s="145">
        <f aca="true" t="shared" si="1" ref="E7:E15">C7-B7</f>
        <v>149</v>
      </c>
      <c r="G7" s="40"/>
      <c r="H7" s="42"/>
      <c r="K7" s="42"/>
    </row>
    <row r="8" spans="1:11" ht="27.75" customHeight="1">
      <c r="A8" s="144" t="s">
        <v>42</v>
      </c>
      <c r="B8" s="41">
        <v>1601</v>
      </c>
      <c r="C8" s="41">
        <v>2447</v>
      </c>
      <c r="D8" s="109">
        <f t="shared" si="0"/>
        <v>152.8</v>
      </c>
      <c r="E8" s="145">
        <f t="shared" si="1"/>
        <v>846</v>
      </c>
      <c r="G8" s="40"/>
      <c r="H8" s="42"/>
      <c r="K8" s="42"/>
    </row>
    <row r="9" spans="1:11" s="35" customFormat="1" ht="25.5" customHeight="1">
      <c r="A9" s="144" t="s">
        <v>43</v>
      </c>
      <c r="B9" s="41">
        <v>724</v>
      </c>
      <c r="C9" s="41">
        <v>2892</v>
      </c>
      <c r="D9" s="167" t="s">
        <v>117</v>
      </c>
      <c r="E9" s="145">
        <f t="shared" si="1"/>
        <v>2168</v>
      </c>
      <c r="F9" s="33"/>
      <c r="G9" s="40"/>
      <c r="H9" s="42"/>
      <c r="I9" s="33"/>
      <c r="K9" s="42"/>
    </row>
    <row r="10" spans="1:11" ht="28.5" customHeight="1">
      <c r="A10" s="144" t="s">
        <v>44</v>
      </c>
      <c r="B10" s="41">
        <v>126</v>
      </c>
      <c r="C10" s="41">
        <v>285</v>
      </c>
      <c r="D10" s="109">
        <f t="shared" si="0"/>
        <v>226.2</v>
      </c>
      <c r="E10" s="145">
        <f t="shared" si="1"/>
        <v>159</v>
      </c>
      <c r="G10" s="40"/>
      <c r="H10" s="42"/>
      <c r="K10" s="42"/>
    </row>
    <row r="11" spans="1:11" ht="28.5" customHeight="1">
      <c r="A11" s="144" t="s">
        <v>45</v>
      </c>
      <c r="B11" s="41">
        <v>413</v>
      </c>
      <c r="C11" s="41">
        <v>1047</v>
      </c>
      <c r="D11" s="109">
        <f t="shared" si="0"/>
        <v>253.5</v>
      </c>
      <c r="E11" s="145">
        <f t="shared" si="1"/>
        <v>634</v>
      </c>
      <c r="G11" s="40"/>
      <c r="H11" s="42"/>
      <c r="K11" s="42"/>
    </row>
    <row r="12" spans="1:11" ht="59.25" customHeight="1">
      <c r="A12" s="144" t="s">
        <v>46</v>
      </c>
      <c r="B12" s="41">
        <v>6</v>
      </c>
      <c r="C12" s="41">
        <v>22</v>
      </c>
      <c r="D12" s="109">
        <f t="shared" si="0"/>
        <v>366.7</v>
      </c>
      <c r="E12" s="145">
        <f t="shared" si="1"/>
        <v>16</v>
      </c>
      <c r="G12" s="40"/>
      <c r="H12" s="42"/>
      <c r="K12" s="42"/>
    </row>
    <row r="13" spans="1:18" ht="30.75" customHeight="1">
      <c r="A13" s="144" t="s">
        <v>47</v>
      </c>
      <c r="B13" s="41">
        <v>237</v>
      </c>
      <c r="C13" s="41">
        <v>1432</v>
      </c>
      <c r="D13" s="167" t="s">
        <v>119</v>
      </c>
      <c r="E13" s="145">
        <f t="shared" si="1"/>
        <v>1195</v>
      </c>
      <c r="G13" s="40"/>
      <c r="H13" s="42"/>
      <c r="K13" s="42"/>
      <c r="R13" s="43"/>
    </row>
    <row r="14" spans="1:18" ht="75" customHeight="1">
      <c r="A14" s="144" t="s">
        <v>48</v>
      </c>
      <c r="B14" s="41">
        <v>371</v>
      </c>
      <c r="C14" s="41">
        <v>804</v>
      </c>
      <c r="D14" s="109">
        <f t="shared" si="0"/>
        <v>216.7</v>
      </c>
      <c r="E14" s="145">
        <f t="shared" si="1"/>
        <v>433</v>
      </c>
      <c r="G14" s="40"/>
      <c r="H14" s="42"/>
      <c r="K14" s="42"/>
      <c r="R14" s="43"/>
    </row>
    <row r="15" spans="1:18" ht="33" customHeight="1">
      <c r="A15" s="144" t="s">
        <v>49</v>
      </c>
      <c r="B15" s="41">
        <v>378</v>
      </c>
      <c r="C15" s="41">
        <v>410</v>
      </c>
      <c r="D15" s="109">
        <f t="shared" si="0"/>
        <v>108.5</v>
      </c>
      <c r="E15" s="145">
        <f t="shared" si="1"/>
        <v>32</v>
      </c>
      <c r="G15" s="40"/>
      <c r="H15" s="42"/>
      <c r="K15" s="42"/>
      <c r="R15" s="43"/>
    </row>
    <row r="16" spans="1:18" ht="12.75">
      <c r="A16" s="37"/>
      <c r="B16" s="37"/>
      <c r="C16" s="37"/>
      <c r="D16" s="37"/>
      <c r="R16" s="43"/>
    </row>
    <row r="17" spans="1:18" ht="12.75">
      <c r="A17" s="37"/>
      <c r="B17" s="37"/>
      <c r="C17" s="37"/>
      <c r="D17" s="37"/>
      <c r="R17" s="43"/>
    </row>
    <row r="18" ht="12.75">
      <c r="R18" s="43"/>
    </row>
    <row r="19" ht="12.75">
      <c r="R19" s="43"/>
    </row>
    <row r="20" ht="12.75">
      <c r="R20" s="43"/>
    </row>
    <row r="21" ht="12.75">
      <c r="R21" s="43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3">
      <selection activeCell="B28" sqref="B28"/>
    </sheetView>
  </sheetViews>
  <sheetFormatPr defaultColWidth="9.140625" defaultRowHeight="15"/>
  <cols>
    <col min="1" max="1" width="52.28125" style="0" customWidth="1"/>
    <col min="2" max="5" width="10.7109375" style="0" customWidth="1"/>
  </cols>
  <sheetData>
    <row r="1" spans="1:5" ht="20.25">
      <c r="A1" s="221" t="s">
        <v>82</v>
      </c>
      <c r="B1" s="221"/>
      <c r="C1" s="221"/>
      <c r="D1" s="221"/>
      <c r="E1" s="221"/>
    </row>
    <row r="2" spans="1:5" ht="24.75" customHeight="1">
      <c r="A2" s="215" t="s">
        <v>132</v>
      </c>
      <c r="B2" s="215"/>
      <c r="C2" s="215"/>
      <c r="D2" s="215"/>
      <c r="E2" s="215"/>
    </row>
    <row r="3" spans="1:5" ht="15.75">
      <c r="A3" s="211" t="s">
        <v>0</v>
      </c>
      <c r="B3" s="211" t="s">
        <v>89</v>
      </c>
      <c r="C3" s="211" t="s">
        <v>91</v>
      </c>
      <c r="D3" s="222" t="s">
        <v>2</v>
      </c>
      <c r="E3" s="223"/>
    </row>
    <row r="4" spans="1:5" ht="31.5">
      <c r="A4" s="212"/>
      <c r="B4" s="212"/>
      <c r="C4" s="212"/>
      <c r="D4" s="128" t="s">
        <v>3</v>
      </c>
      <c r="E4" s="129" t="s">
        <v>83</v>
      </c>
    </row>
    <row r="5" spans="1:5" ht="18" customHeight="1">
      <c r="A5" s="114" t="s">
        <v>100</v>
      </c>
      <c r="B5" s="146">
        <v>33137</v>
      </c>
      <c r="C5" s="146">
        <v>28924</v>
      </c>
      <c r="D5" s="126">
        <f>ROUND(C5/B5*100,1)</f>
        <v>87.3</v>
      </c>
      <c r="E5" s="132">
        <f>C5-B5</f>
        <v>-4213</v>
      </c>
    </row>
    <row r="6" spans="1:5" ht="18" customHeight="1">
      <c r="A6" s="115" t="s">
        <v>92</v>
      </c>
      <c r="B6" s="147">
        <v>21880</v>
      </c>
      <c r="C6" s="147">
        <v>19762</v>
      </c>
      <c r="D6" s="127">
        <f>ROUND(C6/B6*100,1)</f>
        <v>90.3</v>
      </c>
      <c r="E6" s="133">
        <f>C6-B6</f>
        <v>-2118</v>
      </c>
    </row>
    <row r="7" spans="1:5" ht="31.5">
      <c r="A7" s="116" t="s">
        <v>101</v>
      </c>
      <c r="B7" s="148">
        <v>36377</v>
      </c>
      <c r="C7" s="148">
        <v>42886</v>
      </c>
      <c r="D7" s="169">
        <f>ROUND(C7/B7*100,1)</f>
        <v>117.9</v>
      </c>
      <c r="E7" s="170">
        <f>C7-B7</f>
        <v>6509</v>
      </c>
    </row>
    <row r="8" spans="1:5" ht="18" customHeight="1">
      <c r="A8" s="117" t="s">
        <v>102</v>
      </c>
      <c r="B8" s="149">
        <v>25383</v>
      </c>
      <c r="C8" s="149">
        <v>32428</v>
      </c>
      <c r="D8" s="169">
        <f>ROUND(C8/B8*100,1)</f>
        <v>127.8</v>
      </c>
      <c r="E8" s="170">
        <f>C8-B8</f>
        <v>7045</v>
      </c>
    </row>
    <row r="9" spans="1:5" ht="31.5">
      <c r="A9" s="117" t="s">
        <v>93</v>
      </c>
      <c r="B9" s="150">
        <v>69.8</v>
      </c>
      <c r="C9" s="150">
        <v>75.6</v>
      </c>
      <c r="D9" s="216" t="s">
        <v>120</v>
      </c>
      <c r="E9" s="217"/>
    </row>
    <row r="10" spans="1:5" ht="31.5">
      <c r="A10" s="118" t="s">
        <v>94</v>
      </c>
      <c r="B10" s="151">
        <v>10290</v>
      </c>
      <c r="C10" s="151">
        <v>9892</v>
      </c>
      <c r="D10" s="171">
        <f>ROUND(C10/B10*100,1)</f>
        <v>96.1</v>
      </c>
      <c r="E10" s="172">
        <f aca="true" t="shared" si="0" ref="E10:E15">C10-B10</f>
        <v>-398</v>
      </c>
    </row>
    <row r="11" spans="1:5" ht="31.5">
      <c r="A11" s="119" t="s">
        <v>95</v>
      </c>
      <c r="B11" s="152">
        <v>67</v>
      </c>
      <c r="C11" s="152">
        <v>74</v>
      </c>
      <c r="D11" s="173">
        <f>ROUND(C11/B11*100,1)</f>
        <v>110.4</v>
      </c>
      <c r="E11" s="174">
        <f t="shared" si="0"/>
        <v>7</v>
      </c>
    </row>
    <row r="12" spans="1:5" ht="31.5">
      <c r="A12" s="120" t="s">
        <v>103</v>
      </c>
      <c r="B12" s="153">
        <v>644</v>
      </c>
      <c r="C12" s="153">
        <v>1029</v>
      </c>
      <c r="D12" s="175">
        <f>ROUND(C12/B12*100,1)</f>
        <v>159.8</v>
      </c>
      <c r="E12" s="176">
        <f t="shared" si="0"/>
        <v>385</v>
      </c>
    </row>
    <row r="13" spans="1:5" ht="18" customHeight="1">
      <c r="A13" s="120" t="s">
        <v>104</v>
      </c>
      <c r="B13" s="153">
        <v>6494</v>
      </c>
      <c r="C13" s="153">
        <v>6923</v>
      </c>
      <c r="D13" s="175">
        <f>ROUND(C13/B13*100,1)</f>
        <v>106.6</v>
      </c>
      <c r="E13" s="176">
        <f t="shared" si="0"/>
        <v>429</v>
      </c>
    </row>
    <row r="14" spans="1:5" ht="18" customHeight="1">
      <c r="A14" s="121" t="s">
        <v>105</v>
      </c>
      <c r="B14" s="140">
        <v>1986</v>
      </c>
      <c r="C14" s="140">
        <v>2318</v>
      </c>
      <c r="D14" s="169">
        <f>ROUND(C14/B14*100,1)</f>
        <v>116.7</v>
      </c>
      <c r="E14" s="170">
        <f t="shared" si="0"/>
        <v>332</v>
      </c>
    </row>
    <row r="15" spans="1:5" ht="18" customHeight="1">
      <c r="A15" s="122" t="s">
        <v>96</v>
      </c>
      <c r="B15" s="153">
        <v>1</v>
      </c>
      <c r="C15" s="153">
        <v>6</v>
      </c>
      <c r="D15" s="138" t="s">
        <v>119</v>
      </c>
      <c r="E15" s="170">
        <f t="shared" si="0"/>
        <v>5</v>
      </c>
    </row>
    <row r="16" spans="1:5" ht="31.5">
      <c r="A16" s="123" t="s">
        <v>106</v>
      </c>
      <c r="B16" s="152">
        <v>11018</v>
      </c>
      <c r="C16" s="152">
        <v>10594</v>
      </c>
      <c r="D16" s="173">
        <f aca="true" t="shared" si="1" ref="D16:D21">ROUND(C16/B16*100,1)</f>
        <v>96.2</v>
      </c>
      <c r="E16" s="174">
        <f aca="true" t="shared" si="2" ref="E16:E21">C16-B16</f>
        <v>-424</v>
      </c>
    </row>
    <row r="17" spans="1:5" ht="31.5">
      <c r="A17" s="120" t="s">
        <v>107</v>
      </c>
      <c r="B17" s="153">
        <v>117349</v>
      </c>
      <c r="C17" s="153">
        <v>135163</v>
      </c>
      <c r="D17" s="160">
        <f t="shared" si="1"/>
        <v>115.2</v>
      </c>
      <c r="E17" s="159">
        <f t="shared" si="2"/>
        <v>17814</v>
      </c>
    </row>
    <row r="18" spans="1:5" ht="18" customHeight="1">
      <c r="A18" s="120" t="s">
        <v>108</v>
      </c>
      <c r="B18" s="153">
        <v>29005</v>
      </c>
      <c r="C18" s="153">
        <v>25486</v>
      </c>
      <c r="D18" s="177">
        <f t="shared" si="1"/>
        <v>87.9</v>
      </c>
      <c r="E18" s="176">
        <f t="shared" si="2"/>
        <v>-3519</v>
      </c>
    </row>
    <row r="19" spans="1:5" ht="31.5">
      <c r="A19" s="124" t="s">
        <v>109</v>
      </c>
      <c r="B19" s="153">
        <v>7947</v>
      </c>
      <c r="C19" s="153">
        <v>9019</v>
      </c>
      <c r="D19" s="181">
        <f t="shared" si="1"/>
        <v>113.5</v>
      </c>
      <c r="E19" s="182">
        <f t="shared" si="2"/>
        <v>1072</v>
      </c>
    </row>
    <row r="20" spans="1:5" ht="18" customHeight="1">
      <c r="A20" s="123" t="s">
        <v>110</v>
      </c>
      <c r="B20" s="151">
        <v>39559</v>
      </c>
      <c r="C20" s="151">
        <v>47591</v>
      </c>
      <c r="D20" s="171">
        <f t="shared" si="1"/>
        <v>120.3</v>
      </c>
      <c r="E20" s="172">
        <f t="shared" si="2"/>
        <v>8032</v>
      </c>
    </row>
    <row r="21" spans="1:5" ht="18" customHeight="1">
      <c r="A21" s="125" t="s">
        <v>97</v>
      </c>
      <c r="B21" s="154">
        <v>39032</v>
      </c>
      <c r="C21" s="154">
        <v>46523</v>
      </c>
      <c r="D21" s="183">
        <f t="shared" si="1"/>
        <v>119.2</v>
      </c>
      <c r="E21" s="184">
        <f t="shared" si="2"/>
        <v>7491</v>
      </c>
    </row>
    <row r="22" spans="1:5" ht="27" customHeight="1">
      <c r="A22" s="218" t="s">
        <v>133</v>
      </c>
      <c r="B22" s="219"/>
      <c r="C22" s="219"/>
      <c r="D22" s="219"/>
      <c r="E22" s="220"/>
    </row>
    <row r="23" spans="1:5" ht="19.5" customHeight="1">
      <c r="A23" s="211" t="s">
        <v>0</v>
      </c>
      <c r="B23" s="213" t="s">
        <v>135</v>
      </c>
      <c r="C23" s="213" t="s">
        <v>136</v>
      </c>
      <c r="D23" s="222" t="s">
        <v>2</v>
      </c>
      <c r="E23" s="223"/>
    </row>
    <row r="24" spans="1:5" ht="27" customHeight="1">
      <c r="A24" s="212"/>
      <c r="B24" s="214"/>
      <c r="C24" s="214"/>
      <c r="D24" s="112" t="s">
        <v>3</v>
      </c>
      <c r="E24" s="113" t="s">
        <v>84</v>
      </c>
    </row>
    <row r="25" spans="1:5" ht="24.75" customHeight="1">
      <c r="A25" s="116" t="s">
        <v>111</v>
      </c>
      <c r="B25" s="140">
        <v>9162</v>
      </c>
      <c r="C25" s="140">
        <v>8134</v>
      </c>
      <c r="D25" s="169">
        <f aca="true" t="shared" si="3" ref="D25:D30">ROUND(C25/B25*100,1)</f>
        <v>88.8</v>
      </c>
      <c r="E25" s="178">
        <f>C25-B25</f>
        <v>-1028</v>
      </c>
    </row>
    <row r="26" spans="1:5" ht="24.75" customHeight="1">
      <c r="A26" s="116" t="s">
        <v>112</v>
      </c>
      <c r="B26" s="140">
        <v>7879</v>
      </c>
      <c r="C26" s="140">
        <v>7111</v>
      </c>
      <c r="D26" s="169">
        <f t="shared" si="3"/>
        <v>90.3</v>
      </c>
      <c r="E26" s="179">
        <f>C26-B26</f>
        <v>-768</v>
      </c>
    </row>
    <row r="27" spans="1:5" ht="31.5" customHeight="1">
      <c r="A27" s="116" t="s">
        <v>134</v>
      </c>
      <c r="B27" s="140">
        <v>2124</v>
      </c>
      <c r="C27" s="140">
        <v>2426</v>
      </c>
      <c r="D27" s="169">
        <f t="shared" si="3"/>
        <v>114.2</v>
      </c>
      <c r="E27" s="180" t="s">
        <v>137</v>
      </c>
    </row>
    <row r="28" spans="1:5" ht="24.75" customHeight="1">
      <c r="A28" s="130" t="s">
        <v>113</v>
      </c>
      <c r="B28" s="141">
        <v>1068</v>
      </c>
      <c r="C28" s="141">
        <v>1401</v>
      </c>
      <c r="D28" s="169">
        <f t="shared" si="3"/>
        <v>131.2</v>
      </c>
      <c r="E28" s="185">
        <f>C28-B28</f>
        <v>333</v>
      </c>
    </row>
    <row r="29" spans="1:5" ht="31.5" customHeight="1">
      <c r="A29" s="130" t="s">
        <v>114</v>
      </c>
      <c r="B29" s="190">
        <v>1190</v>
      </c>
      <c r="C29" s="190">
        <v>116</v>
      </c>
      <c r="D29" s="169">
        <f t="shared" si="3"/>
        <v>9.7</v>
      </c>
      <c r="E29" s="189">
        <f>C29-B29</f>
        <v>-1074</v>
      </c>
    </row>
    <row r="30" spans="1:5" ht="31.5" customHeight="1">
      <c r="A30" s="131" t="s">
        <v>98</v>
      </c>
      <c r="B30" s="142">
        <v>3962</v>
      </c>
      <c r="C30" s="142">
        <v>4588</v>
      </c>
      <c r="D30" s="186">
        <f t="shared" si="3"/>
        <v>115.8</v>
      </c>
      <c r="E30" s="187" t="s">
        <v>139</v>
      </c>
    </row>
    <row r="31" spans="1:5" ht="31.5" customHeight="1">
      <c r="A31" s="116" t="s">
        <v>99</v>
      </c>
      <c r="B31" s="140">
        <v>9</v>
      </c>
      <c r="C31" s="140">
        <v>6</v>
      </c>
      <c r="D31" s="216" t="s">
        <v>138</v>
      </c>
      <c r="E31" s="217"/>
    </row>
  </sheetData>
  <sheetProtection/>
  <mergeCells count="13">
    <mergeCell ref="D31:E31"/>
    <mergeCell ref="A22:E22"/>
    <mergeCell ref="A1:E1"/>
    <mergeCell ref="D3:E3"/>
    <mergeCell ref="D23:E23"/>
    <mergeCell ref="D9:E9"/>
    <mergeCell ref="A3:A4"/>
    <mergeCell ref="B3:B4"/>
    <mergeCell ref="C3:C4"/>
    <mergeCell ref="A23:A24"/>
    <mergeCell ref="B23:B24"/>
    <mergeCell ref="C23:C24"/>
    <mergeCell ref="A2:E2"/>
  </mergeCells>
  <printOptions/>
  <pageMargins left="0.3937007874015748" right="0.1968503937007874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N28"/>
  <sheetViews>
    <sheetView tabSelected="1" view="pageBreakPreview" zoomScaleNormal="75" zoomScaleSheetLayoutView="100" workbookViewId="0" topLeftCell="A1">
      <selection activeCell="A14" sqref="A14"/>
    </sheetView>
  </sheetViews>
  <sheetFormatPr defaultColWidth="9.140625" defaultRowHeight="15"/>
  <cols>
    <col min="1" max="1" width="25.8515625" style="4" customWidth="1"/>
    <col min="2" max="60" width="9.7109375" style="4" customWidth="1"/>
    <col min="61" max="61" width="6.57421875" style="4" customWidth="1"/>
    <col min="62" max="62" width="9.28125" style="4" customWidth="1"/>
    <col min="63" max="16384" width="9.140625" style="4" customWidth="1"/>
  </cols>
  <sheetData>
    <row r="1" spans="1:61" ht="21.75" customHeight="1">
      <c r="A1" s="1"/>
      <c r="B1" s="251" t="s">
        <v>85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96"/>
      <c r="O1" s="96"/>
      <c r="P1" s="96"/>
      <c r="Q1" s="96"/>
      <c r="R1" s="96"/>
      <c r="S1" s="96"/>
      <c r="T1" s="96"/>
      <c r="U1" s="96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  <c r="AQ1" s="3"/>
      <c r="AR1" s="3"/>
      <c r="AT1" s="5"/>
      <c r="AV1" s="5"/>
      <c r="AW1" s="5"/>
      <c r="AY1" s="6"/>
      <c r="BD1" s="6"/>
      <c r="BE1" s="6"/>
      <c r="BI1" s="6"/>
    </row>
    <row r="2" spans="1:59" ht="21.75" customHeight="1">
      <c r="A2" s="7"/>
      <c r="B2" s="252" t="s">
        <v>140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97"/>
      <c r="O2" s="97"/>
      <c r="P2" s="97"/>
      <c r="Q2" s="97"/>
      <c r="R2" s="97"/>
      <c r="S2" s="97"/>
      <c r="T2" s="97"/>
      <c r="U2" s="97"/>
      <c r="V2" s="8"/>
      <c r="W2" s="8"/>
      <c r="X2" s="8"/>
      <c r="Y2" s="6" t="s">
        <v>4</v>
      </c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" t="s">
        <v>4</v>
      </c>
      <c r="AL2" s="9"/>
      <c r="AM2" s="9"/>
      <c r="AN2" s="9"/>
      <c r="AO2" s="9"/>
      <c r="AP2" s="9"/>
      <c r="AQ2" s="9"/>
      <c r="AR2" s="9"/>
      <c r="AS2" s="9"/>
      <c r="AT2" s="10"/>
      <c r="AU2" s="10"/>
      <c r="AV2" s="6"/>
      <c r="AW2" s="6" t="s">
        <v>4</v>
      </c>
      <c r="AX2" s="10"/>
      <c r="AY2" s="6"/>
      <c r="BB2" s="6"/>
      <c r="BG2" s="6" t="s">
        <v>4</v>
      </c>
    </row>
    <row r="3" spans="1:61" ht="11.25" customHeight="1">
      <c r="A3" s="243"/>
      <c r="B3" s="242" t="s">
        <v>58</v>
      </c>
      <c r="C3" s="242"/>
      <c r="D3" s="242"/>
      <c r="E3" s="242"/>
      <c r="F3" s="230" t="s">
        <v>59</v>
      </c>
      <c r="G3" s="231"/>
      <c r="H3" s="231"/>
      <c r="I3" s="232"/>
      <c r="J3" s="230" t="s">
        <v>5</v>
      </c>
      <c r="K3" s="231"/>
      <c r="L3" s="231"/>
      <c r="M3" s="232"/>
      <c r="N3" s="230" t="s">
        <v>87</v>
      </c>
      <c r="O3" s="231"/>
      <c r="P3" s="231"/>
      <c r="Q3" s="232"/>
      <c r="R3" s="230" t="s">
        <v>6</v>
      </c>
      <c r="S3" s="231"/>
      <c r="T3" s="231"/>
      <c r="U3" s="232"/>
      <c r="V3" s="230" t="s">
        <v>7</v>
      </c>
      <c r="W3" s="231"/>
      <c r="X3" s="231"/>
      <c r="Y3" s="232"/>
      <c r="Z3" s="239" t="s">
        <v>8</v>
      </c>
      <c r="AA3" s="240"/>
      <c r="AB3" s="240"/>
      <c r="AC3" s="240"/>
      <c r="AD3" s="240"/>
      <c r="AE3" s="240"/>
      <c r="AF3" s="240"/>
      <c r="AG3" s="241"/>
      <c r="AH3" s="230" t="s">
        <v>90</v>
      </c>
      <c r="AI3" s="231"/>
      <c r="AJ3" s="231"/>
      <c r="AK3" s="232"/>
      <c r="AL3" s="247" t="s">
        <v>9</v>
      </c>
      <c r="AM3" s="247"/>
      <c r="AN3" s="247"/>
      <c r="AO3" s="247"/>
      <c r="AP3" s="242" t="s">
        <v>10</v>
      </c>
      <c r="AQ3" s="242"/>
      <c r="AR3" s="242"/>
      <c r="AS3" s="242"/>
      <c r="AT3" s="230" t="s">
        <v>11</v>
      </c>
      <c r="AU3" s="231"/>
      <c r="AV3" s="231"/>
      <c r="AW3" s="232"/>
      <c r="AX3" s="242" t="s">
        <v>12</v>
      </c>
      <c r="AY3" s="242"/>
      <c r="AZ3" s="242"/>
      <c r="BA3" s="242"/>
      <c r="BB3" s="230" t="s">
        <v>141</v>
      </c>
      <c r="BC3" s="231"/>
      <c r="BD3" s="232"/>
      <c r="BE3" s="242" t="s">
        <v>13</v>
      </c>
      <c r="BF3" s="242"/>
      <c r="BG3" s="242"/>
      <c r="BH3" s="242"/>
      <c r="BI3" s="11"/>
    </row>
    <row r="4" spans="1:61" ht="38.25" customHeight="1">
      <c r="A4" s="244"/>
      <c r="B4" s="242"/>
      <c r="C4" s="242"/>
      <c r="D4" s="242"/>
      <c r="E4" s="242"/>
      <c r="F4" s="233"/>
      <c r="G4" s="234"/>
      <c r="H4" s="234"/>
      <c r="I4" s="235"/>
      <c r="J4" s="233"/>
      <c r="K4" s="234"/>
      <c r="L4" s="234"/>
      <c r="M4" s="235"/>
      <c r="N4" s="233"/>
      <c r="O4" s="234"/>
      <c r="P4" s="234"/>
      <c r="Q4" s="235"/>
      <c r="R4" s="233"/>
      <c r="S4" s="234"/>
      <c r="T4" s="234"/>
      <c r="U4" s="235"/>
      <c r="V4" s="233"/>
      <c r="W4" s="234"/>
      <c r="X4" s="234"/>
      <c r="Y4" s="235"/>
      <c r="Z4" s="241" t="s">
        <v>14</v>
      </c>
      <c r="AA4" s="242"/>
      <c r="AB4" s="242"/>
      <c r="AC4" s="242"/>
      <c r="AD4" s="230" t="s">
        <v>88</v>
      </c>
      <c r="AE4" s="231"/>
      <c r="AF4" s="231"/>
      <c r="AG4" s="232"/>
      <c r="AH4" s="233"/>
      <c r="AI4" s="234"/>
      <c r="AJ4" s="234"/>
      <c r="AK4" s="235"/>
      <c r="AL4" s="247"/>
      <c r="AM4" s="247"/>
      <c r="AN4" s="247"/>
      <c r="AO4" s="247"/>
      <c r="AP4" s="242"/>
      <c r="AQ4" s="242"/>
      <c r="AR4" s="242"/>
      <c r="AS4" s="242"/>
      <c r="AT4" s="233"/>
      <c r="AU4" s="234"/>
      <c r="AV4" s="234"/>
      <c r="AW4" s="235"/>
      <c r="AX4" s="242"/>
      <c r="AY4" s="242"/>
      <c r="AZ4" s="242"/>
      <c r="BA4" s="242"/>
      <c r="BB4" s="233"/>
      <c r="BC4" s="234"/>
      <c r="BD4" s="235"/>
      <c r="BE4" s="242"/>
      <c r="BF4" s="242"/>
      <c r="BG4" s="242"/>
      <c r="BH4" s="242"/>
      <c r="BI4" s="11"/>
    </row>
    <row r="5" spans="1:61" ht="15" customHeight="1">
      <c r="A5" s="244"/>
      <c r="B5" s="246"/>
      <c r="C5" s="246"/>
      <c r="D5" s="246"/>
      <c r="E5" s="246"/>
      <c r="F5" s="233"/>
      <c r="G5" s="234"/>
      <c r="H5" s="234"/>
      <c r="I5" s="235"/>
      <c r="J5" s="236"/>
      <c r="K5" s="237"/>
      <c r="L5" s="237"/>
      <c r="M5" s="238"/>
      <c r="N5" s="236"/>
      <c r="O5" s="237"/>
      <c r="P5" s="237"/>
      <c r="Q5" s="238"/>
      <c r="R5" s="236"/>
      <c r="S5" s="237"/>
      <c r="T5" s="237"/>
      <c r="U5" s="238"/>
      <c r="V5" s="236"/>
      <c r="W5" s="237"/>
      <c r="X5" s="237"/>
      <c r="Y5" s="238"/>
      <c r="Z5" s="241"/>
      <c r="AA5" s="242"/>
      <c r="AB5" s="242"/>
      <c r="AC5" s="242"/>
      <c r="AD5" s="236"/>
      <c r="AE5" s="237"/>
      <c r="AF5" s="237"/>
      <c r="AG5" s="238"/>
      <c r="AH5" s="236"/>
      <c r="AI5" s="237"/>
      <c r="AJ5" s="237"/>
      <c r="AK5" s="238"/>
      <c r="AL5" s="247"/>
      <c r="AM5" s="247"/>
      <c r="AN5" s="247"/>
      <c r="AO5" s="247"/>
      <c r="AP5" s="242"/>
      <c r="AQ5" s="242"/>
      <c r="AR5" s="242"/>
      <c r="AS5" s="242"/>
      <c r="AT5" s="236"/>
      <c r="AU5" s="237"/>
      <c r="AV5" s="237"/>
      <c r="AW5" s="238"/>
      <c r="AX5" s="242"/>
      <c r="AY5" s="242"/>
      <c r="AZ5" s="242"/>
      <c r="BA5" s="242"/>
      <c r="BB5" s="236"/>
      <c r="BC5" s="237"/>
      <c r="BD5" s="238"/>
      <c r="BE5" s="242"/>
      <c r="BF5" s="242"/>
      <c r="BG5" s="242"/>
      <c r="BH5" s="242"/>
      <c r="BI5" s="11"/>
    </row>
    <row r="6" spans="1:61" ht="35.25" customHeight="1">
      <c r="A6" s="244"/>
      <c r="B6" s="224">
        <v>2017</v>
      </c>
      <c r="C6" s="225">
        <v>2018</v>
      </c>
      <c r="D6" s="227" t="s">
        <v>15</v>
      </c>
      <c r="E6" s="227"/>
      <c r="F6" s="224">
        <v>2017</v>
      </c>
      <c r="G6" s="225">
        <v>2018</v>
      </c>
      <c r="H6" s="227" t="s">
        <v>15</v>
      </c>
      <c r="I6" s="227"/>
      <c r="J6" s="224">
        <v>2017</v>
      </c>
      <c r="K6" s="225">
        <v>2018</v>
      </c>
      <c r="L6" s="248" t="s">
        <v>15</v>
      </c>
      <c r="M6" s="249"/>
      <c r="N6" s="224">
        <v>2017</v>
      </c>
      <c r="O6" s="225">
        <v>2018</v>
      </c>
      <c r="P6" s="227" t="s">
        <v>15</v>
      </c>
      <c r="Q6" s="227"/>
      <c r="R6" s="224">
        <v>2017</v>
      </c>
      <c r="S6" s="225">
        <v>2018</v>
      </c>
      <c r="T6" s="250" t="s">
        <v>15</v>
      </c>
      <c r="U6" s="250"/>
      <c r="V6" s="224">
        <v>2017</v>
      </c>
      <c r="W6" s="225">
        <v>2018</v>
      </c>
      <c r="X6" s="227" t="s">
        <v>15</v>
      </c>
      <c r="Y6" s="227"/>
      <c r="Z6" s="224">
        <v>2017</v>
      </c>
      <c r="AA6" s="225">
        <v>2018</v>
      </c>
      <c r="AB6" s="227" t="s">
        <v>15</v>
      </c>
      <c r="AC6" s="227"/>
      <c r="AD6" s="224">
        <v>2017</v>
      </c>
      <c r="AE6" s="225">
        <v>2018</v>
      </c>
      <c r="AF6" s="227" t="s">
        <v>15</v>
      </c>
      <c r="AG6" s="227"/>
      <c r="AH6" s="224">
        <v>2017</v>
      </c>
      <c r="AI6" s="225">
        <v>2018</v>
      </c>
      <c r="AJ6" s="227" t="s">
        <v>15</v>
      </c>
      <c r="AK6" s="227"/>
      <c r="AL6" s="224">
        <v>2017</v>
      </c>
      <c r="AM6" s="225">
        <v>2018</v>
      </c>
      <c r="AN6" s="227" t="s">
        <v>15</v>
      </c>
      <c r="AO6" s="227"/>
      <c r="AP6" s="227" t="s">
        <v>16</v>
      </c>
      <c r="AQ6" s="227"/>
      <c r="AR6" s="227" t="s">
        <v>15</v>
      </c>
      <c r="AS6" s="227"/>
      <c r="AT6" s="224">
        <v>2017</v>
      </c>
      <c r="AU6" s="225">
        <v>2018</v>
      </c>
      <c r="AV6" s="227" t="s">
        <v>15</v>
      </c>
      <c r="AW6" s="227"/>
      <c r="AX6" s="224">
        <v>2017</v>
      </c>
      <c r="AY6" s="225">
        <v>2018</v>
      </c>
      <c r="AZ6" s="227" t="s">
        <v>15</v>
      </c>
      <c r="BA6" s="227"/>
      <c r="BB6" s="224">
        <v>2017</v>
      </c>
      <c r="BC6" s="225">
        <v>2018</v>
      </c>
      <c r="BD6" s="228" t="s">
        <v>17</v>
      </c>
      <c r="BE6" s="224">
        <v>2017</v>
      </c>
      <c r="BF6" s="225">
        <v>2018</v>
      </c>
      <c r="BG6" s="227" t="s">
        <v>15</v>
      </c>
      <c r="BH6" s="227"/>
      <c r="BI6" s="12"/>
    </row>
    <row r="7" spans="1:61" s="16" customFormat="1" ht="18.75" customHeight="1">
      <c r="A7" s="245"/>
      <c r="B7" s="224"/>
      <c r="C7" s="226"/>
      <c r="D7" s="13" t="s">
        <v>3</v>
      </c>
      <c r="E7" s="13" t="s">
        <v>17</v>
      </c>
      <c r="F7" s="224"/>
      <c r="G7" s="226"/>
      <c r="H7" s="13" t="s">
        <v>3</v>
      </c>
      <c r="I7" s="13" t="s">
        <v>17</v>
      </c>
      <c r="J7" s="224"/>
      <c r="K7" s="226"/>
      <c r="L7" s="13" t="s">
        <v>3</v>
      </c>
      <c r="M7" s="13" t="s">
        <v>17</v>
      </c>
      <c r="N7" s="224"/>
      <c r="O7" s="226"/>
      <c r="P7" s="13" t="s">
        <v>3</v>
      </c>
      <c r="Q7" s="13" t="s">
        <v>17</v>
      </c>
      <c r="R7" s="224"/>
      <c r="S7" s="226"/>
      <c r="T7" s="14" t="s">
        <v>3</v>
      </c>
      <c r="U7" s="14" t="s">
        <v>17</v>
      </c>
      <c r="V7" s="224"/>
      <c r="W7" s="226"/>
      <c r="X7" s="13" t="s">
        <v>3</v>
      </c>
      <c r="Y7" s="13" t="s">
        <v>17</v>
      </c>
      <c r="Z7" s="224"/>
      <c r="AA7" s="226"/>
      <c r="AB7" s="13" t="s">
        <v>3</v>
      </c>
      <c r="AC7" s="13" t="s">
        <v>17</v>
      </c>
      <c r="AD7" s="224"/>
      <c r="AE7" s="226"/>
      <c r="AF7" s="13" t="s">
        <v>3</v>
      </c>
      <c r="AG7" s="13" t="s">
        <v>17</v>
      </c>
      <c r="AH7" s="224"/>
      <c r="AI7" s="226"/>
      <c r="AJ7" s="13" t="s">
        <v>3</v>
      </c>
      <c r="AK7" s="13" t="s">
        <v>17</v>
      </c>
      <c r="AL7" s="224"/>
      <c r="AM7" s="226"/>
      <c r="AN7" s="13" t="s">
        <v>3</v>
      </c>
      <c r="AO7" s="13" t="s">
        <v>17</v>
      </c>
      <c r="AP7" s="15">
        <v>2017</v>
      </c>
      <c r="AQ7" s="15">
        <v>2018</v>
      </c>
      <c r="AR7" s="13" t="s">
        <v>3</v>
      </c>
      <c r="AS7" s="13" t="s">
        <v>17</v>
      </c>
      <c r="AT7" s="224"/>
      <c r="AU7" s="226"/>
      <c r="AV7" s="13" t="s">
        <v>3</v>
      </c>
      <c r="AW7" s="13" t="s">
        <v>17</v>
      </c>
      <c r="AX7" s="224"/>
      <c r="AY7" s="226"/>
      <c r="AZ7" s="13" t="s">
        <v>3</v>
      </c>
      <c r="BA7" s="13" t="s">
        <v>17</v>
      </c>
      <c r="BB7" s="224"/>
      <c r="BC7" s="226"/>
      <c r="BD7" s="229"/>
      <c r="BE7" s="224"/>
      <c r="BF7" s="226"/>
      <c r="BG7" s="13" t="s">
        <v>3</v>
      </c>
      <c r="BH7" s="13" t="s">
        <v>17</v>
      </c>
      <c r="BI7" s="12"/>
    </row>
    <row r="8" spans="1:61" ht="12.75" customHeight="1">
      <c r="A8" s="17" t="s">
        <v>18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7">
        <v>24</v>
      </c>
      <c r="Z8" s="17">
        <v>25</v>
      </c>
      <c r="AA8" s="17">
        <v>26</v>
      </c>
      <c r="AB8" s="17">
        <v>27</v>
      </c>
      <c r="AC8" s="17">
        <v>28</v>
      </c>
      <c r="AD8" s="17">
        <v>29</v>
      </c>
      <c r="AE8" s="17">
        <v>30</v>
      </c>
      <c r="AF8" s="17">
        <v>31</v>
      </c>
      <c r="AG8" s="17">
        <v>32</v>
      </c>
      <c r="AH8" s="17">
        <v>33</v>
      </c>
      <c r="AI8" s="17">
        <v>34</v>
      </c>
      <c r="AJ8" s="17">
        <v>35</v>
      </c>
      <c r="AK8" s="17">
        <v>36</v>
      </c>
      <c r="AL8" s="17">
        <v>37</v>
      </c>
      <c r="AM8" s="17">
        <v>38</v>
      </c>
      <c r="AN8" s="17">
        <v>39</v>
      </c>
      <c r="AO8" s="17">
        <v>40</v>
      </c>
      <c r="AP8" s="17">
        <v>41</v>
      </c>
      <c r="AQ8" s="17">
        <v>42</v>
      </c>
      <c r="AR8" s="17">
        <v>43</v>
      </c>
      <c r="AS8" s="17">
        <v>44</v>
      </c>
      <c r="AT8" s="17">
        <v>45</v>
      </c>
      <c r="AU8" s="17">
        <v>46</v>
      </c>
      <c r="AV8" s="17">
        <v>47</v>
      </c>
      <c r="AW8" s="17">
        <v>48</v>
      </c>
      <c r="AX8" s="17">
        <v>49</v>
      </c>
      <c r="AY8" s="17">
        <v>50</v>
      </c>
      <c r="AZ8" s="17">
        <v>51</v>
      </c>
      <c r="BA8" s="17">
        <v>52</v>
      </c>
      <c r="BB8" s="17">
        <v>53</v>
      </c>
      <c r="BC8" s="17">
        <v>54</v>
      </c>
      <c r="BD8" s="17">
        <v>55</v>
      </c>
      <c r="BE8" s="17">
        <v>56</v>
      </c>
      <c r="BF8" s="17">
        <v>57</v>
      </c>
      <c r="BG8" s="17">
        <v>58</v>
      </c>
      <c r="BH8" s="17">
        <v>59</v>
      </c>
      <c r="BI8" s="18"/>
    </row>
    <row r="9" spans="1:62" s="21" customFormat="1" ht="18.75" customHeight="1">
      <c r="A9" s="93" t="s">
        <v>64</v>
      </c>
      <c r="B9" s="98">
        <f>SUM(B10:B26)</f>
        <v>33137</v>
      </c>
      <c r="C9" s="98">
        <f>SUM(C10:C26)</f>
        <v>28924</v>
      </c>
      <c r="D9" s="99">
        <f aca="true" t="shared" si="0" ref="D9:D26">C9/B9*100</f>
        <v>87.28611521863778</v>
      </c>
      <c r="E9" s="98">
        <f aca="true" t="shared" si="1" ref="E9:E26">C9-B9</f>
        <v>-4213</v>
      </c>
      <c r="F9" s="98">
        <f>SUM(F10:F26)</f>
        <v>21880</v>
      </c>
      <c r="G9" s="98">
        <f>SUM(G10:G26)</f>
        <v>19762</v>
      </c>
      <c r="H9" s="99">
        <f aca="true" t="shared" si="2" ref="H9:H26">G9/F9*100</f>
        <v>90.3199268738574</v>
      </c>
      <c r="I9" s="98">
        <f aca="true" t="shared" si="3" ref="I9:I26">G9-F9</f>
        <v>-2118</v>
      </c>
      <c r="J9" s="98">
        <f>SUM(J10:J26)</f>
        <v>36377</v>
      </c>
      <c r="K9" s="98">
        <f>SUM(K10:K26)</f>
        <v>42886</v>
      </c>
      <c r="L9" s="99">
        <f aca="true" t="shared" si="4" ref="L9:L26">K9/J9*100</f>
        <v>117.89317425846002</v>
      </c>
      <c r="M9" s="98">
        <f aca="true" t="shared" si="5" ref="M9:M26">K9-J9</f>
        <v>6509</v>
      </c>
      <c r="N9" s="98">
        <f>SUM(N10:N26)</f>
        <v>25383</v>
      </c>
      <c r="O9" s="98">
        <f>SUM(O10:O26)</f>
        <v>32428</v>
      </c>
      <c r="P9" s="100">
        <f aca="true" t="shared" si="6" ref="P9:P26">O9/N9*100</f>
        <v>127.75479651735412</v>
      </c>
      <c r="Q9" s="98">
        <f aca="true" t="shared" si="7" ref="Q9:Q26">O9-N9</f>
        <v>7045</v>
      </c>
      <c r="R9" s="98">
        <f>SUM(R10:R26)</f>
        <v>6494</v>
      </c>
      <c r="S9" s="98">
        <f>SUM(S10:S26)</f>
        <v>6923</v>
      </c>
      <c r="T9" s="100">
        <f aca="true" t="shared" si="8" ref="T9:T26">S9/R9*100</f>
        <v>106.60609793655682</v>
      </c>
      <c r="U9" s="98">
        <f aca="true" t="shared" si="9" ref="U9:U26">S9-R9</f>
        <v>429</v>
      </c>
      <c r="V9" s="137">
        <f>SUM(V10:V26)</f>
        <v>117349</v>
      </c>
      <c r="W9" s="137">
        <f>SUM(W10:W26)</f>
        <v>135163</v>
      </c>
      <c r="X9" s="139">
        <f aca="true" t="shared" si="10" ref="X9:X26">W9/V9*100</f>
        <v>115.18035944064286</v>
      </c>
      <c r="Y9" s="137">
        <f aca="true" t="shared" si="11" ref="Y9:Y26">W9-V9</f>
        <v>17814</v>
      </c>
      <c r="Z9" s="137">
        <f>SUM(Z10:Z26)</f>
        <v>31132</v>
      </c>
      <c r="AA9" s="137">
        <f>SUM(AA10:AA26)</f>
        <v>27514</v>
      </c>
      <c r="AB9" s="139">
        <f aca="true" t="shared" si="12" ref="AB9:AB26">AA9/Z9*100</f>
        <v>88.378517281254</v>
      </c>
      <c r="AC9" s="137">
        <f aca="true" t="shared" si="13" ref="AC9:AC26">AA9-Z9</f>
        <v>-3618</v>
      </c>
      <c r="AD9" s="137">
        <f>SUM(AD10:AD26)</f>
        <v>54546</v>
      </c>
      <c r="AE9" s="137">
        <f>SUM(AE10:AE26)</f>
        <v>66317</v>
      </c>
      <c r="AF9" s="139">
        <f aca="true" t="shared" si="14" ref="AF9:AF21">AE9/AD9*100</f>
        <v>121.579950867158</v>
      </c>
      <c r="AG9" s="137">
        <f aca="true" t="shared" si="15" ref="AG9:AG26">AE9-AD9</f>
        <v>11771</v>
      </c>
      <c r="AH9" s="98">
        <f>SUM(AH10:AH26)</f>
        <v>11018</v>
      </c>
      <c r="AI9" s="98">
        <f>SUM(AI10:AI26)</f>
        <v>10594</v>
      </c>
      <c r="AJ9" s="100">
        <f>AI9/AH9*100</f>
        <v>96.15175167907061</v>
      </c>
      <c r="AK9" s="98">
        <f aca="true" t="shared" si="16" ref="AK9:AK26">AI9-AH9</f>
        <v>-424</v>
      </c>
      <c r="AL9" s="135">
        <f>SUM(AL10:AL26)</f>
        <v>7947</v>
      </c>
      <c r="AM9" s="135">
        <f>SUM(AM10:AM26)</f>
        <v>9019</v>
      </c>
      <c r="AN9" s="136">
        <f>ROUND(AM9/AL9*100,1)</f>
        <v>113.5</v>
      </c>
      <c r="AO9" s="135">
        <f aca="true" t="shared" si="17" ref="AO9:AO26">AM9-AL9</f>
        <v>1072</v>
      </c>
      <c r="AP9" s="137">
        <f>SUM(AP10:AP26)</f>
        <v>39559</v>
      </c>
      <c r="AQ9" s="137">
        <f>SUM(AQ10:AQ26)</f>
        <v>47591</v>
      </c>
      <c r="AR9" s="138">
        <f aca="true" t="shared" si="18" ref="AR9:AR26">ROUND(AQ9/AP9*100,1)</f>
        <v>120.3</v>
      </c>
      <c r="AS9" s="137">
        <f aca="true" t="shared" si="19" ref="AS9:AS26">AQ9-AP9</f>
        <v>8032</v>
      </c>
      <c r="AT9" s="98">
        <f>SUM(AT10:AT26)</f>
        <v>9162</v>
      </c>
      <c r="AU9" s="98">
        <f>SUM(AU10:AU26)</f>
        <v>8134</v>
      </c>
      <c r="AV9" s="100">
        <f aca="true" t="shared" si="20" ref="AV9:AV26">AU9/AT9*100</f>
        <v>88.77974241432001</v>
      </c>
      <c r="AW9" s="98">
        <f aca="true" t="shared" si="21" ref="AW9:AW26">AU9-AT9</f>
        <v>-1028</v>
      </c>
      <c r="AX9" s="98">
        <f>SUM(AX10:AX26)</f>
        <v>7879</v>
      </c>
      <c r="AY9" s="98">
        <f>SUM(AY10:AY26)</f>
        <v>7111</v>
      </c>
      <c r="AZ9" s="100">
        <f aca="true" t="shared" si="22" ref="AZ9:AZ26">AY9/AX9*100</f>
        <v>90.25257012311208</v>
      </c>
      <c r="BA9" s="98">
        <f aca="true" t="shared" si="23" ref="BA9:BA26">AY9-AX9</f>
        <v>-768</v>
      </c>
      <c r="BB9" s="101">
        <v>2124</v>
      </c>
      <c r="BC9" s="101">
        <v>2426</v>
      </c>
      <c r="BD9" s="98">
        <f aca="true" t="shared" si="24" ref="BD9:BD26">BC9-BB9</f>
        <v>302</v>
      </c>
      <c r="BE9" s="137">
        <f>SUM(BE10:BE26)</f>
        <v>1068</v>
      </c>
      <c r="BF9" s="137">
        <f>SUM(BF10:BF26)</f>
        <v>1401</v>
      </c>
      <c r="BG9" s="138">
        <f aca="true" t="shared" si="25" ref="BG9:BG26">ROUND(BF9/BE9*100,1)</f>
        <v>131.2</v>
      </c>
      <c r="BH9" s="137">
        <f aca="true" t="shared" si="26" ref="BH9:BH26">BF9-BE9</f>
        <v>333</v>
      </c>
      <c r="BI9" s="20"/>
      <c r="BJ9" s="20"/>
    </row>
    <row r="10" spans="1:64" ht="19.5" customHeight="1">
      <c r="A10" s="94" t="s">
        <v>142</v>
      </c>
      <c r="B10" s="134">
        <v>614</v>
      </c>
      <c r="C10" s="134">
        <v>562</v>
      </c>
      <c r="D10" s="99">
        <f t="shared" si="0"/>
        <v>91.53094462540716</v>
      </c>
      <c r="E10" s="98">
        <f t="shared" si="1"/>
        <v>-52</v>
      </c>
      <c r="F10" s="134">
        <v>409</v>
      </c>
      <c r="G10" s="134">
        <v>369</v>
      </c>
      <c r="H10" s="99">
        <f t="shared" si="2"/>
        <v>90.2200488997555</v>
      </c>
      <c r="I10" s="98">
        <f t="shared" si="3"/>
        <v>-40</v>
      </c>
      <c r="J10" s="95">
        <v>894</v>
      </c>
      <c r="K10" s="95">
        <v>1145</v>
      </c>
      <c r="L10" s="99">
        <f t="shared" si="4"/>
        <v>128.07606263982103</v>
      </c>
      <c r="M10" s="98">
        <f t="shared" si="5"/>
        <v>251</v>
      </c>
      <c r="N10" s="134">
        <v>701</v>
      </c>
      <c r="O10" s="134">
        <v>935</v>
      </c>
      <c r="P10" s="100">
        <f t="shared" si="6"/>
        <v>133.3808844507846</v>
      </c>
      <c r="Q10" s="19">
        <f t="shared" si="7"/>
        <v>234</v>
      </c>
      <c r="R10" s="134">
        <v>109</v>
      </c>
      <c r="S10" s="134">
        <v>127</v>
      </c>
      <c r="T10" s="100">
        <f t="shared" si="8"/>
        <v>116.51376146788989</v>
      </c>
      <c r="U10" s="98">
        <f t="shared" si="9"/>
        <v>18</v>
      </c>
      <c r="V10" s="188">
        <v>3776</v>
      </c>
      <c r="W10" s="158">
        <v>3796</v>
      </c>
      <c r="X10" s="139">
        <f t="shared" si="10"/>
        <v>100.52966101694916</v>
      </c>
      <c r="Y10" s="137">
        <f t="shared" si="11"/>
        <v>20</v>
      </c>
      <c r="Z10" s="188">
        <v>588</v>
      </c>
      <c r="AA10" s="158">
        <v>546</v>
      </c>
      <c r="AB10" s="139">
        <f t="shared" si="12"/>
        <v>92.85714285714286</v>
      </c>
      <c r="AC10" s="137">
        <f t="shared" si="13"/>
        <v>-42</v>
      </c>
      <c r="AD10" s="188">
        <v>2244</v>
      </c>
      <c r="AE10" s="158">
        <v>2193</v>
      </c>
      <c r="AF10" s="139">
        <f t="shared" si="14"/>
        <v>97.72727272727273</v>
      </c>
      <c r="AG10" s="137">
        <f t="shared" si="15"/>
        <v>-51</v>
      </c>
      <c r="AH10" s="95">
        <v>104</v>
      </c>
      <c r="AI10" s="95">
        <v>114</v>
      </c>
      <c r="AJ10" s="100">
        <f>AI10/AH10*100</f>
        <v>109.61538461538463</v>
      </c>
      <c r="AK10" s="98">
        <f t="shared" si="16"/>
        <v>10</v>
      </c>
      <c r="AL10" s="157">
        <v>181</v>
      </c>
      <c r="AM10" s="157">
        <v>201</v>
      </c>
      <c r="AN10" s="136">
        <f aca="true" t="shared" si="27" ref="AN10:AN26">ROUND(AM10/AL10*100,1)</f>
        <v>111</v>
      </c>
      <c r="AO10" s="135">
        <f t="shared" si="17"/>
        <v>20</v>
      </c>
      <c r="AP10" s="157">
        <v>949</v>
      </c>
      <c r="AQ10" s="157">
        <v>1172</v>
      </c>
      <c r="AR10" s="138">
        <f t="shared" si="18"/>
        <v>123.5</v>
      </c>
      <c r="AS10" s="137">
        <f t="shared" si="19"/>
        <v>223</v>
      </c>
      <c r="AT10" s="134">
        <v>193</v>
      </c>
      <c r="AU10" s="95">
        <v>164</v>
      </c>
      <c r="AV10" s="100">
        <f t="shared" si="20"/>
        <v>84.97409326424871</v>
      </c>
      <c r="AW10" s="98">
        <f t="shared" si="21"/>
        <v>-29</v>
      </c>
      <c r="AX10" s="134">
        <v>169</v>
      </c>
      <c r="AY10" s="95">
        <v>128</v>
      </c>
      <c r="AZ10" s="100">
        <f t="shared" si="22"/>
        <v>75.7396449704142</v>
      </c>
      <c r="BA10" s="98">
        <f t="shared" si="23"/>
        <v>-41</v>
      </c>
      <c r="BB10" s="95">
        <v>2041</v>
      </c>
      <c r="BC10" s="95">
        <v>2635</v>
      </c>
      <c r="BD10" s="98">
        <f t="shared" si="24"/>
        <v>594</v>
      </c>
      <c r="BE10" s="157">
        <v>18</v>
      </c>
      <c r="BF10" s="157">
        <v>21</v>
      </c>
      <c r="BG10" s="138">
        <f t="shared" si="25"/>
        <v>116.7</v>
      </c>
      <c r="BH10" s="137">
        <f t="shared" si="26"/>
        <v>3</v>
      </c>
      <c r="BI10" s="21"/>
      <c r="BJ10" s="21"/>
      <c r="BK10" s="21"/>
      <c r="BL10" s="21"/>
    </row>
    <row r="11" spans="1:64" ht="19.5" customHeight="1">
      <c r="A11" s="94" t="s">
        <v>143</v>
      </c>
      <c r="B11" s="134">
        <v>4525</v>
      </c>
      <c r="C11" s="134">
        <v>4307</v>
      </c>
      <c r="D11" s="99">
        <f t="shared" si="0"/>
        <v>95.18232044198895</v>
      </c>
      <c r="E11" s="98">
        <f t="shared" si="1"/>
        <v>-218</v>
      </c>
      <c r="F11" s="134">
        <v>2897</v>
      </c>
      <c r="G11" s="134">
        <v>2814</v>
      </c>
      <c r="H11" s="99">
        <f t="shared" si="2"/>
        <v>97.13496720745599</v>
      </c>
      <c r="I11" s="98">
        <f t="shared" si="3"/>
        <v>-83</v>
      </c>
      <c r="J11" s="95">
        <v>3814</v>
      </c>
      <c r="K11" s="95">
        <v>5184</v>
      </c>
      <c r="L11" s="99">
        <f t="shared" si="4"/>
        <v>135.92029365495543</v>
      </c>
      <c r="M11" s="98">
        <f t="shared" si="5"/>
        <v>1370</v>
      </c>
      <c r="N11" s="134">
        <v>2545</v>
      </c>
      <c r="O11" s="134">
        <v>3913</v>
      </c>
      <c r="P11" s="100">
        <f t="shared" si="6"/>
        <v>153.7524557956778</v>
      </c>
      <c r="Q11" s="19">
        <f t="shared" si="7"/>
        <v>1368</v>
      </c>
      <c r="R11" s="134">
        <v>712</v>
      </c>
      <c r="S11" s="134">
        <v>724</v>
      </c>
      <c r="T11" s="100">
        <f t="shared" si="8"/>
        <v>101.68539325842696</v>
      </c>
      <c r="U11" s="98">
        <f t="shared" si="9"/>
        <v>12</v>
      </c>
      <c r="V11" s="188">
        <v>14879</v>
      </c>
      <c r="W11" s="158">
        <v>21222</v>
      </c>
      <c r="X11" s="139">
        <f t="shared" si="10"/>
        <v>142.63055312857048</v>
      </c>
      <c r="Y11" s="137">
        <f t="shared" si="11"/>
        <v>6343</v>
      </c>
      <c r="Z11" s="188">
        <v>4025</v>
      </c>
      <c r="AA11" s="158">
        <v>3900</v>
      </c>
      <c r="AB11" s="139">
        <f t="shared" si="12"/>
        <v>96.8944099378882</v>
      </c>
      <c r="AC11" s="137">
        <f t="shared" si="13"/>
        <v>-125</v>
      </c>
      <c r="AD11" s="188">
        <v>5849</v>
      </c>
      <c r="AE11" s="158">
        <v>11901</v>
      </c>
      <c r="AF11" s="139">
        <f t="shared" si="14"/>
        <v>203.470678748504</v>
      </c>
      <c r="AG11" s="137">
        <f t="shared" si="15"/>
        <v>6052</v>
      </c>
      <c r="AH11" s="95">
        <v>502</v>
      </c>
      <c r="AI11" s="95">
        <v>548</v>
      </c>
      <c r="AJ11" s="100">
        <f>AI11/AH11*100</f>
        <v>109.16334661354581</v>
      </c>
      <c r="AK11" s="98">
        <f t="shared" si="16"/>
        <v>46</v>
      </c>
      <c r="AL11" s="157">
        <v>1159</v>
      </c>
      <c r="AM11" s="157">
        <v>1321</v>
      </c>
      <c r="AN11" s="136">
        <f t="shared" si="27"/>
        <v>114</v>
      </c>
      <c r="AO11" s="135">
        <f t="shared" si="17"/>
        <v>162</v>
      </c>
      <c r="AP11" s="157">
        <v>5835</v>
      </c>
      <c r="AQ11" s="157">
        <v>8464</v>
      </c>
      <c r="AR11" s="138">
        <f t="shared" si="18"/>
        <v>145.1</v>
      </c>
      <c r="AS11" s="137">
        <f t="shared" si="19"/>
        <v>2629</v>
      </c>
      <c r="AT11" s="134">
        <v>1493</v>
      </c>
      <c r="AU11" s="95">
        <v>1391</v>
      </c>
      <c r="AV11" s="100">
        <f t="shared" si="20"/>
        <v>93.16811788345612</v>
      </c>
      <c r="AW11" s="98">
        <f t="shared" si="21"/>
        <v>-102</v>
      </c>
      <c r="AX11" s="134">
        <v>1275</v>
      </c>
      <c r="AY11" s="95">
        <v>1169</v>
      </c>
      <c r="AZ11" s="100">
        <f t="shared" si="22"/>
        <v>91.68627450980392</v>
      </c>
      <c r="BA11" s="98">
        <f t="shared" si="23"/>
        <v>-106</v>
      </c>
      <c r="BB11" s="95">
        <v>2578</v>
      </c>
      <c r="BC11" s="95">
        <v>3039</v>
      </c>
      <c r="BD11" s="98">
        <f t="shared" si="24"/>
        <v>461</v>
      </c>
      <c r="BE11" s="157">
        <v>254</v>
      </c>
      <c r="BF11" s="157">
        <v>478</v>
      </c>
      <c r="BG11" s="138">
        <f t="shared" si="25"/>
        <v>188.2</v>
      </c>
      <c r="BH11" s="137">
        <f t="shared" si="26"/>
        <v>224</v>
      </c>
      <c r="BI11" s="21"/>
      <c r="BJ11" s="21"/>
      <c r="BK11" s="21"/>
      <c r="BL11" s="21"/>
    </row>
    <row r="12" spans="1:64" ht="19.5" customHeight="1">
      <c r="A12" s="94" t="s">
        <v>144</v>
      </c>
      <c r="B12" s="134">
        <v>842</v>
      </c>
      <c r="C12" s="134">
        <v>605</v>
      </c>
      <c r="D12" s="99">
        <f t="shared" si="0"/>
        <v>71.85273159144893</v>
      </c>
      <c r="E12" s="98">
        <f t="shared" si="1"/>
        <v>-237</v>
      </c>
      <c r="F12" s="134">
        <v>564</v>
      </c>
      <c r="G12" s="134">
        <v>457</v>
      </c>
      <c r="H12" s="99">
        <f t="shared" si="2"/>
        <v>81.02836879432624</v>
      </c>
      <c r="I12" s="98">
        <f t="shared" si="3"/>
        <v>-107</v>
      </c>
      <c r="J12" s="95">
        <v>1762</v>
      </c>
      <c r="K12" s="95">
        <v>1890</v>
      </c>
      <c r="L12" s="99">
        <f t="shared" si="4"/>
        <v>107.2644721906924</v>
      </c>
      <c r="M12" s="98">
        <f t="shared" si="5"/>
        <v>128</v>
      </c>
      <c r="N12" s="134">
        <v>1427</v>
      </c>
      <c r="O12" s="134">
        <v>1593</v>
      </c>
      <c r="P12" s="100">
        <f t="shared" si="6"/>
        <v>111.63279607568326</v>
      </c>
      <c r="Q12" s="19">
        <f t="shared" si="7"/>
        <v>166</v>
      </c>
      <c r="R12" s="134">
        <v>205</v>
      </c>
      <c r="S12" s="134">
        <v>242</v>
      </c>
      <c r="T12" s="100">
        <f t="shared" si="8"/>
        <v>118.04878048780488</v>
      </c>
      <c r="U12" s="98">
        <f t="shared" si="9"/>
        <v>37</v>
      </c>
      <c r="V12" s="188">
        <v>4880</v>
      </c>
      <c r="W12" s="158">
        <v>5232</v>
      </c>
      <c r="X12" s="139">
        <f t="shared" si="10"/>
        <v>107.21311475409836</v>
      </c>
      <c r="Y12" s="137">
        <f t="shared" si="11"/>
        <v>352</v>
      </c>
      <c r="Z12" s="188">
        <v>813</v>
      </c>
      <c r="AA12" s="158">
        <v>579</v>
      </c>
      <c r="AB12" s="139">
        <f t="shared" si="12"/>
        <v>71.21771217712177</v>
      </c>
      <c r="AC12" s="137">
        <f t="shared" si="13"/>
        <v>-234</v>
      </c>
      <c r="AD12" s="188">
        <v>2517</v>
      </c>
      <c r="AE12" s="158">
        <v>2486</v>
      </c>
      <c r="AF12" s="139">
        <f t="shared" si="14"/>
        <v>98.7683750496623</v>
      </c>
      <c r="AG12" s="137">
        <f t="shared" si="15"/>
        <v>-31</v>
      </c>
      <c r="AH12" s="95">
        <v>289</v>
      </c>
      <c r="AI12" s="95">
        <v>327</v>
      </c>
      <c r="AJ12" s="100">
        <f>AI12/AH12*100</f>
        <v>113.14878892733564</v>
      </c>
      <c r="AK12" s="98">
        <f t="shared" si="16"/>
        <v>38</v>
      </c>
      <c r="AL12" s="157">
        <v>306</v>
      </c>
      <c r="AM12" s="157">
        <v>358</v>
      </c>
      <c r="AN12" s="136">
        <f t="shared" si="27"/>
        <v>117</v>
      </c>
      <c r="AO12" s="135">
        <f t="shared" si="17"/>
        <v>52</v>
      </c>
      <c r="AP12" s="157">
        <v>1946</v>
      </c>
      <c r="AQ12" s="157">
        <v>2094</v>
      </c>
      <c r="AR12" s="138">
        <f t="shared" si="18"/>
        <v>107.6</v>
      </c>
      <c r="AS12" s="137">
        <f t="shared" si="19"/>
        <v>148</v>
      </c>
      <c r="AT12" s="134">
        <v>148</v>
      </c>
      <c r="AU12" s="95">
        <v>153</v>
      </c>
      <c r="AV12" s="100">
        <f t="shared" si="20"/>
        <v>103.37837837837837</v>
      </c>
      <c r="AW12" s="98">
        <f t="shared" si="21"/>
        <v>5</v>
      </c>
      <c r="AX12" s="134">
        <v>117</v>
      </c>
      <c r="AY12" s="95">
        <v>138</v>
      </c>
      <c r="AZ12" s="100">
        <f t="shared" si="22"/>
        <v>117.94871794871796</v>
      </c>
      <c r="BA12" s="98">
        <f t="shared" si="23"/>
        <v>21</v>
      </c>
      <c r="BB12" s="95">
        <v>2176</v>
      </c>
      <c r="BC12" s="95">
        <v>2524</v>
      </c>
      <c r="BD12" s="98">
        <f t="shared" si="24"/>
        <v>348</v>
      </c>
      <c r="BE12" s="157">
        <v>116</v>
      </c>
      <c r="BF12" s="157">
        <v>100</v>
      </c>
      <c r="BG12" s="138">
        <f t="shared" si="25"/>
        <v>86.2</v>
      </c>
      <c r="BH12" s="137">
        <f t="shared" si="26"/>
        <v>-16</v>
      </c>
      <c r="BI12" s="21"/>
      <c r="BJ12" s="21"/>
      <c r="BK12" s="21"/>
      <c r="BL12" s="21"/>
    </row>
    <row r="13" spans="1:64" ht="19.5" customHeight="1">
      <c r="A13" s="94" t="s">
        <v>145</v>
      </c>
      <c r="B13" s="134">
        <v>2132</v>
      </c>
      <c r="C13" s="134">
        <v>1723</v>
      </c>
      <c r="D13" s="99">
        <f t="shared" si="0"/>
        <v>80.81613508442777</v>
      </c>
      <c r="E13" s="98">
        <f t="shared" si="1"/>
        <v>-409</v>
      </c>
      <c r="F13" s="134">
        <v>1420</v>
      </c>
      <c r="G13" s="134">
        <v>1182</v>
      </c>
      <c r="H13" s="99">
        <f t="shared" si="2"/>
        <v>83.2394366197183</v>
      </c>
      <c r="I13" s="98">
        <f t="shared" si="3"/>
        <v>-238</v>
      </c>
      <c r="J13" s="95">
        <v>1713</v>
      </c>
      <c r="K13" s="95">
        <v>1878</v>
      </c>
      <c r="L13" s="99">
        <f t="shared" si="4"/>
        <v>109.6322241681261</v>
      </c>
      <c r="M13" s="98">
        <f t="shared" si="5"/>
        <v>165</v>
      </c>
      <c r="N13" s="134">
        <v>1123</v>
      </c>
      <c r="O13" s="134">
        <v>1357</v>
      </c>
      <c r="P13" s="100">
        <f t="shared" si="6"/>
        <v>120.83704363312555</v>
      </c>
      <c r="Q13" s="19">
        <f t="shared" si="7"/>
        <v>234</v>
      </c>
      <c r="R13" s="134">
        <v>340</v>
      </c>
      <c r="S13" s="134">
        <v>358</v>
      </c>
      <c r="T13" s="100">
        <f t="shared" si="8"/>
        <v>105.29411764705883</v>
      </c>
      <c r="U13" s="98">
        <f t="shared" si="9"/>
        <v>18</v>
      </c>
      <c r="V13" s="188">
        <v>5665</v>
      </c>
      <c r="W13" s="158">
        <v>7249</v>
      </c>
      <c r="X13" s="139">
        <f t="shared" si="10"/>
        <v>127.96116504854369</v>
      </c>
      <c r="Y13" s="137">
        <f t="shared" si="11"/>
        <v>1584</v>
      </c>
      <c r="Z13" s="188">
        <v>2002</v>
      </c>
      <c r="AA13" s="158">
        <v>1666</v>
      </c>
      <c r="AB13" s="139">
        <f t="shared" si="12"/>
        <v>83.21678321678321</v>
      </c>
      <c r="AC13" s="137">
        <f t="shared" si="13"/>
        <v>-336</v>
      </c>
      <c r="AD13" s="188">
        <v>2369</v>
      </c>
      <c r="AE13" s="158">
        <v>3500</v>
      </c>
      <c r="AF13" s="139">
        <f t="shared" si="14"/>
        <v>147.74166314900802</v>
      </c>
      <c r="AG13" s="137">
        <f t="shared" si="15"/>
        <v>1131</v>
      </c>
      <c r="AH13" s="95">
        <v>621</v>
      </c>
      <c r="AI13" s="95">
        <v>623</v>
      </c>
      <c r="AJ13" s="100">
        <f>AI13/AH13*100</f>
        <v>100.3220611916264</v>
      </c>
      <c r="AK13" s="98">
        <f t="shared" si="16"/>
        <v>2</v>
      </c>
      <c r="AL13" s="157">
        <v>444</v>
      </c>
      <c r="AM13" s="157">
        <v>451</v>
      </c>
      <c r="AN13" s="136">
        <f t="shared" si="27"/>
        <v>101.6</v>
      </c>
      <c r="AO13" s="135">
        <f t="shared" si="17"/>
        <v>7</v>
      </c>
      <c r="AP13" s="157">
        <v>1676</v>
      </c>
      <c r="AQ13" s="157">
        <v>1864</v>
      </c>
      <c r="AR13" s="138">
        <f t="shared" si="18"/>
        <v>111.2</v>
      </c>
      <c r="AS13" s="137">
        <f t="shared" si="19"/>
        <v>188</v>
      </c>
      <c r="AT13" s="134">
        <v>541</v>
      </c>
      <c r="AU13" s="95">
        <v>448</v>
      </c>
      <c r="AV13" s="100">
        <f t="shared" si="20"/>
        <v>82.80961182994456</v>
      </c>
      <c r="AW13" s="98">
        <f t="shared" si="21"/>
        <v>-93</v>
      </c>
      <c r="AX13" s="134">
        <v>486</v>
      </c>
      <c r="AY13" s="95">
        <v>401</v>
      </c>
      <c r="AZ13" s="100">
        <f t="shared" si="22"/>
        <v>82.51028806584361</v>
      </c>
      <c r="BA13" s="98">
        <f t="shared" si="23"/>
        <v>-85</v>
      </c>
      <c r="BB13" s="95">
        <v>2052</v>
      </c>
      <c r="BC13" s="95">
        <v>2161</v>
      </c>
      <c r="BD13" s="98">
        <f t="shared" si="24"/>
        <v>109</v>
      </c>
      <c r="BE13" s="157">
        <v>26</v>
      </c>
      <c r="BF13" s="157">
        <v>42</v>
      </c>
      <c r="BG13" s="138">
        <f t="shared" si="25"/>
        <v>161.5</v>
      </c>
      <c r="BH13" s="137">
        <f t="shared" si="26"/>
        <v>16</v>
      </c>
      <c r="BI13" s="21"/>
      <c r="BJ13" s="21"/>
      <c r="BK13" s="21"/>
      <c r="BL13" s="21"/>
    </row>
    <row r="14" spans="1:66" s="10" customFormat="1" ht="19.5" customHeight="1">
      <c r="A14" s="94" t="s">
        <v>146</v>
      </c>
      <c r="B14" s="134">
        <v>1772</v>
      </c>
      <c r="C14" s="134">
        <v>1590</v>
      </c>
      <c r="D14" s="99">
        <f t="shared" si="0"/>
        <v>89.72911963882618</v>
      </c>
      <c r="E14" s="98">
        <f t="shared" si="1"/>
        <v>-182</v>
      </c>
      <c r="F14" s="134">
        <v>1183</v>
      </c>
      <c r="G14" s="134">
        <v>1065</v>
      </c>
      <c r="H14" s="99">
        <f t="shared" si="2"/>
        <v>90.0253592561285</v>
      </c>
      <c r="I14" s="98">
        <f t="shared" si="3"/>
        <v>-118</v>
      </c>
      <c r="J14" s="95">
        <v>1254</v>
      </c>
      <c r="K14" s="95">
        <v>1420</v>
      </c>
      <c r="L14" s="99">
        <f t="shared" si="4"/>
        <v>113.23763955342902</v>
      </c>
      <c r="M14" s="98">
        <f t="shared" si="5"/>
        <v>166</v>
      </c>
      <c r="N14" s="134">
        <v>787</v>
      </c>
      <c r="O14" s="134">
        <v>923</v>
      </c>
      <c r="P14" s="100">
        <f t="shared" si="6"/>
        <v>117.28081321473951</v>
      </c>
      <c r="Q14" s="19">
        <f t="shared" si="7"/>
        <v>136</v>
      </c>
      <c r="R14" s="134">
        <v>247</v>
      </c>
      <c r="S14" s="134">
        <v>303</v>
      </c>
      <c r="T14" s="100">
        <f t="shared" si="8"/>
        <v>122.67206477732793</v>
      </c>
      <c r="U14" s="98">
        <f t="shared" si="9"/>
        <v>56</v>
      </c>
      <c r="V14" s="188">
        <v>4856</v>
      </c>
      <c r="W14" s="158">
        <v>5471</v>
      </c>
      <c r="X14" s="139">
        <f t="shared" si="10"/>
        <v>112.664744645799</v>
      </c>
      <c r="Y14" s="137">
        <f t="shared" si="11"/>
        <v>615</v>
      </c>
      <c r="Z14" s="188">
        <v>1681</v>
      </c>
      <c r="AA14" s="158">
        <v>1505</v>
      </c>
      <c r="AB14" s="139">
        <f t="shared" si="12"/>
        <v>89.53004164187983</v>
      </c>
      <c r="AC14" s="137">
        <f t="shared" si="13"/>
        <v>-176</v>
      </c>
      <c r="AD14" s="188">
        <v>3021</v>
      </c>
      <c r="AE14" s="158">
        <v>3247</v>
      </c>
      <c r="AF14" s="139">
        <f t="shared" si="14"/>
        <v>107.48096656736179</v>
      </c>
      <c r="AG14" s="137">
        <f t="shared" si="15"/>
        <v>226</v>
      </c>
      <c r="AH14" s="95">
        <v>563</v>
      </c>
      <c r="AI14" s="95">
        <v>589</v>
      </c>
      <c r="AJ14" s="100">
        <f aca="true" t="shared" si="28" ref="AJ14:AJ26">AI14/AH14*100</f>
        <v>104.61811722912967</v>
      </c>
      <c r="AK14" s="98">
        <f t="shared" si="16"/>
        <v>26</v>
      </c>
      <c r="AL14" s="157">
        <v>273</v>
      </c>
      <c r="AM14" s="157">
        <v>281</v>
      </c>
      <c r="AN14" s="136">
        <f t="shared" si="27"/>
        <v>102.9</v>
      </c>
      <c r="AO14" s="135">
        <f t="shared" si="17"/>
        <v>8</v>
      </c>
      <c r="AP14" s="157">
        <v>1264</v>
      </c>
      <c r="AQ14" s="157">
        <v>1441</v>
      </c>
      <c r="AR14" s="138">
        <f t="shared" si="18"/>
        <v>114</v>
      </c>
      <c r="AS14" s="137">
        <f t="shared" si="19"/>
        <v>177</v>
      </c>
      <c r="AT14" s="134">
        <v>525</v>
      </c>
      <c r="AU14" s="95">
        <v>496</v>
      </c>
      <c r="AV14" s="100">
        <f t="shared" si="20"/>
        <v>94.47619047619048</v>
      </c>
      <c r="AW14" s="98">
        <f t="shared" si="21"/>
        <v>-29</v>
      </c>
      <c r="AX14" s="134">
        <v>470</v>
      </c>
      <c r="AY14" s="95">
        <v>445</v>
      </c>
      <c r="AZ14" s="100">
        <f t="shared" si="22"/>
        <v>94.68085106382979</v>
      </c>
      <c r="BA14" s="98">
        <f t="shared" si="23"/>
        <v>-25</v>
      </c>
      <c r="BB14" s="95">
        <v>1460</v>
      </c>
      <c r="BC14" s="95">
        <v>1875</v>
      </c>
      <c r="BD14" s="98">
        <f t="shared" si="24"/>
        <v>415</v>
      </c>
      <c r="BE14" s="157">
        <v>22</v>
      </c>
      <c r="BF14" s="157">
        <v>23</v>
      </c>
      <c r="BG14" s="138">
        <f t="shared" si="25"/>
        <v>104.5</v>
      </c>
      <c r="BH14" s="137">
        <f t="shared" si="26"/>
        <v>1</v>
      </c>
      <c r="BI14" s="21"/>
      <c r="BJ14" s="21"/>
      <c r="BK14" s="21"/>
      <c r="BL14" s="21"/>
      <c r="BM14" s="4"/>
      <c r="BN14" s="4"/>
    </row>
    <row r="15" spans="1:66" s="10" customFormat="1" ht="19.5" customHeight="1">
      <c r="A15" s="94" t="s">
        <v>147</v>
      </c>
      <c r="B15" s="134">
        <v>1152</v>
      </c>
      <c r="C15" s="134">
        <v>1029</v>
      </c>
      <c r="D15" s="99">
        <f t="shared" si="0"/>
        <v>89.32291666666666</v>
      </c>
      <c r="E15" s="98">
        <f t="shared" si="1"/>
        <v>-123</v>
      </c>
      <c r="F15" s="134">
        <v>705</v>
      </c>
      <c r="G15" s="134">
        <v>652</v>
      </c>
      <c r="H15" s="99">
        <f t="shared" si="2"/>
        <v>92.48226950354609</v>
      </c>
      <c r="I15" s="98">
        <f t="shared" si="3"/>
        <v>-53</v>
      </c>
      <c r="J15" s="95">
        <v>1538</v>
      </c>
      <c r="K15" s="95">
        <v>2176</v>
      </c>
      <c r="L15" s="99">
        <f t="shared" si="4"/>
        <v>141.48244473342</v>
      </c>
      <c r="M15" s="98">
        <f t="shared" si="5"/>
        <v>638</v>
      </c>
      <c r="N15" s="134">
        <v>1309</v>
      </c>
      <c r="O15" s="134">
        <v>1913</v>
      </c>
      <c r="P15" s="100">
        <f t="shared" si="6"/>
        <v>146.14209320091675</v>
      </c>
      <c r="Q15" s="19">
        <f t="shared" si="7"/>
        <v>604</v>
      </c>
      <c r="R15" s="134">
        <v>110</v>
      </c>
      <c r="S15" s="134">
        <v>171</v>
      </c>
      <c r="T15" s="100">
        <f t="shared" si="8"/>
        <v>155.45454545454544</v>
      </c>
      <c r="U15" s="98">
        <f t="shared" si="9"/>
        <v>61</v>
      </c>
      <c r="V15" s="188">
        <v>4571</v>
      </c>
      <c r="W15" s="158">
        <v>4937</v>
      </c>
      <c r="X15" s="139">
        <f t="shared" si="10"/>
        <v>108.00700065631152</v>
      </c>
      <c r="Y15" s="137">
        <f t="shared" si="11"/>
        <v>366</v>
      </c>
      <c r="Z15" s="188">
        <v>1091</v>
      </c>
      <c r="AA15" s="158">
        <v>1005</v>
      </c>
      <c r="AB15" s="139">
        <f t="shared" si="12"/>
        <v>92.1173235563703</v>
      </c>
      <c r="AC15" s="137">
        <f t="shared" si="13"/>
        <v>-86</v>
      </c>
      <c r="AD15" s="188">
        <v>2033</v>
      </c>
      <c r="AE15" s="158">
        <v>2097</v>
      </c>
      <c r="AF15" s="139">
        <f t="shared" si="14"/>
        <v>103.14805705853418</v>
      </c>
      <c r="AG15" s="137">
        <f t="shared" si="15"/>
        <v>64</v>
      </c>
      <c r="AH15" s="95">
        <v>402</v>
      </c>
      <c r="AI15" s="95">
        <v>404</v>
      </c>
      <c r="AJ15" s="100">
        <f t="shared" si="28"/>
        <v>100.49751243781095</v>
      </c>
      <c r="AK15" s="98">
        <f t="shared" si="16"/>
        <v>2</v>
      </c>
      <c r="AL15" s="157">
        <v>266</v>
      </c>
      <c r="AM15" s="157">
        <v>349</v>
      </c>
      <c r="AN15" s="136">
        <f t="shared" si="27"/>
        <v>131.2</v>
      </c>
      <c r="AO15" s="135">
        <f t="shared" si="17"/>
        <v>83</v>
      </c>
      <c r="AP15" s="157">
        <v>1554</v>
      </c>
      <c r="AQ15" s="157">
        <v>2208</v>
      </c>
      <c r="AR15" s="138">
        <f t="shared" si="18"/>
        <v>142.1</v>
      </c>
      <c r="AS15" s="137">
        <f t="shared" si="19"/>
        <v>654</v>
      </c>
      <c r="AT15" s="134">
        <v>377</v>
      </c>
      <c r="AU15" s="95">
        <v>338</v>
      </c>
      <c r="AV15" s="100">
        <f t="shared" si="20"/>
        <v>89.65517241379311</v>
      </c>
      <c r="AW15" s="98">
        <f t="shared" si="21"/>
        <v>-39</v>
      </c>
      <c r="AX15" s="134">
        <v>337</v>
      </c>
      <c r="AY15" s="95">
        <v>311</v>
      </c>
      <c r="AZ15" s="100">
        <f t="shared" si="22"/>
        <v>92.28486646884274</v>
      </c>
      <c r="BA15" s="98">
        <f t="shared" si="23"/>
        <v>-26</v>
      </c>
      <c r="BB15" s="95">
        <v>2737</v>
      </c>
      <c r="BC15" s="95">
        <v>3229</v>
      </c>
      <c r="BD15" s="98">
        <f t="shared" si="24"/>
        <v>492</v>
      </c>
      <c r="BE15" s="157">
        <v>8</v>
      </c>
      <c r="BF15" s="157">
        <v>7</v>
      </c>
      <c r="BG15" s="138">
        <f t="shared" si="25"/>
        <v>87.5</v>
      </c>
      <c r="BH15" s="137">
        <f t="shared" si="26"/>
        <v>-1</v>
      </c>
      <c r="BI15" s="21"/>
      <c r="BJ15" s="21"/>
      <c r="BK15" s="21"/>
      <c r="BL15" s="21"/>
      <c r="BM15" s="4"/>
      <c r="BN15" s="4"/>
    </row>
    <row r="16" spans="1:66" s="10" customFormat="1" ht="19.5" customHeight="1">
      <c r="A16" s="94" t="s">
        <v>148</v>
      </c>
      <c r="B16" s="134">
        <v>1467</v>
      </c>
      <c r="C16" s="134">
        <v>1384</v>
      </c>
      <c r="D16" s="99">
        <f t="shared" si="0"/>
        <v>94.3421949556919</v>
      </c>
      <c r="E16" s="98">
        <f t="shared" si="1"/>
        <v>-83</v>
      </c>
      <c r="F16" s="134">
        <v>886</v>
      </c>
      <c r="G16" s="134">
        <v>913</v>
      </c>
      <c r="H16" s="99">
        <f t="shared" si="2"/>
        <v>103.04740406320543</v>
      </c>
      <c r="I16" s="98">
        <f t="shared" si="3"/>
        <v>27</v>
      </c>
      <c r="J16" s="95">
        <v>1441</v>
      </c>
      <c r="K16" s="95">
        <v>1979</v>
      </c>
      <c r="L16" s="99">
        <f t="shared" si="4"/>
        <v>137.3351839000694</v>
      </c>
      <c r="M16" s="98">
        <f t="shared" si="5"/>
        <v>538</v>
      </c>
      <c r="N16" s="134">
        <v>907</v>
      </c>
      <c r="O16" s="134">
        <v>1455</v>
      </c>
      <c r="P16" s="100">
        <f t="shared" si="6"/>
        <v>160.41896361631754</v>
      </c>
      <c r="Q16" s="19">
        <f t="shared" si="7"/>
        <v>548</v>
      </c>
      <c r="R16" s="134">
        <v>378</v>
      </c>
      <c r="S16" s="134">
        <v>364</v>
      </c>
      <c r="T16" s="100">
        <f t="shared" si="8"/>
        <v>96.29629629629629</v>
      </c>
      <c r="U16" s="98">
        <f t="shared" si="9"/>
        <v>-14</v>
      </c>
      <c r="V16" s="188">
        <v>8142</v>
      </c>
      <c r="W16" s="158">
        <v>7610</v>
      </c>
      <c r="X16" s="139">
        <f t="shared" si="10"/>
        <v>93.4659788749693</v>
      </c>
      <c r="Y16" s="137">
        <f t="shared" si="11"/>
        <v>-532</v>
      </c>
      <c r="Z16" s="188">
        <v>1437</v>
      </c>
      <c r="AA16" s="158">
        <v>1319</v>
      </c>
      <c r="AB16" s="139">
        <f t="shared" si="12"/>
        <v>91.7884481558803</v>
      </c>
      <c r="AC16" s="137">
        <f t="shared" si="13"/>
        <v>-118</v>
      </c>
      <c r="AD16" s="188">
        <v>4923</v>
      </c>
      <c r="AE16" s="158">
        <v>3830</v>
      </c>
      <c r="AF16" s="139">
        <f t="shared" si="14"/>
        <v>77.79809059516555</v>
      </c>
      <c r="AG16" s="137">
        <f t="shared" si="15"/>
        <v>-1093</v>
      </c>
      <c r="AH16" s="95">
        <v>611</v>
      </c>
      <c r="AI16" s="95">
        <v>605</v>
      </c>
      <c r="AJ16" s="100">
        <f t="shared" si="28"/>
        <v>99.01800327332242</v>
      </c>
      <c r="AK16" s="98">
        <f t="shared" si="16"/>
        <v>-6</v>
      </c>
      <c r="AL16" s="157">
        <v>259</v>
      </c>
      <c r="AM16" s="157">
        <v>310</v>
      </c>
      <c r="AN16" s="136">
        <f t="shared" si="27"/>
        <v>119.7</v>
      </c>
      <c r="AO16" s="135">
        <f t="shared" si="17"/>
        <v>51</v>
      </c>
      <c r="AP16" s="157">
        <v>1501</v>
      </c>
      <c r="AQ16" s="157">
        <v>2080</v>
      </c>
      <c r="AR16" s="138">
        <f t="shared" si="18"/>
        <v>138.6</v>
      </c>
      <c r="AS16" s="137">
        <f t="shared" si="19"/>
        <v>579</v>
      </c>
      <c r="AT16" s="134">
        <v>471</v>
      </c>
      <c r="AU16" s="95">
        <v>472</v>
      </c>
      <c r="AV16" s="100">
        <f t="shared" si="20"/>
        <v>100.21231422505308</v>
      </c>
      <c r="AW16" s="98">
        <f t="shared" si="21"/>
        <v>1</v>
      </c>
      <c r="AX16" s="134">
        <v>381</v>
      </c>
      <c r="AY16" s="95">
        <v>409</v>
      </c>
      <c r="AZ16" s="100">
        <f t="shared" si="22"/>
        <v>107.34908136482939</v>
      </c>
      <c r="BA16" s="98">
        <f t="shared" si="23"/>
        <v>28</v>
      </c>
      <c r="BB16" s="95">
        <v>1821</v>
      </c>
      <c r="BC16" s="95">
        <v>2082</v>
      </c>
      <c r="BD16" s="98">
        <f t="shared" si="24"/>
        <v>261</v>
      </c>
      <c r="BE16" s="157">
        <v>35</v>
      </c>
      <c r="BF16" s="157">
        <v>31</v>
      </c>
      <c r="BG16" s="138">
        <f t="shared" si="25"/>
        <v>88.6</v>
      </c>
      <c r="BH16" s="137">
        <f t="shared" si="26"/>
        <v>-4</v>
      </c>
      <c r="BI16" s="21"/>
      <c r="BJ16" s="21"/>
      <c r="BK16" s="21"/>
      <c r="BL16" s="21"/>
      <c r="BM16" s="4"/>
      <c r="BN16" s="4"/>
    </row>
    <row r="17" spans="1:66" s="10" customFormat="1" ht="19.5" customHeight="1">
      <c r="A17" s="94" t="s">
        <v>149</v>
      </c>
      <c r="B17" s="134">
        <v>1718</v>
      </c>
      <c r="C17" s="134">
        <v>1623</v>
      </c>
      <c r="D17" s="99">
        <f t="shared" si="0"/>
        <v>94.47031431897555</v>
      </c>
      <c r="E17" s="98">
        <f t="shared" si="1"/>
        <v>-95</v>
      </c>
      <c r="F17" s="134">
        <v>1245</v>
      </c>
      <c r="G17" s="134">
        <v>1205</v>
      </c>
      <c r="H17" s="99">
        <f t="shared" si="2"/>
        <v>96.78714859437751</v>
      </c>
      <c r="I17" s="98">
        <f t="shared" si="3"/>
        <v>-40</v>
      </c>
      <c r="J17" s="95">
        <v>2295</v>
      </c>
      <c r="K17" s="95">
        <v>2904</v>
      </c>
      <c r="L17" s="99">
        <f t="shared" si="4"/>
        <v>126.53594771241829</v>
      </c>
      <c r="M17" s="98">
        <f t="shared" si="5"/>
        <v>609</v>
      </c>
      <c r="N17" s="134">
        <v>1580</v>
      </c>
      <c r="O17" s="134">
        <v>2219</v>
      </c>
      <c r="P17" s="100">
        <f t="shared" si="6"/>
        <v>140.44303797468353</v>
      </c>
      <c r="Q17" s="19">
        <f t="shared" si="7"/>
        <v>639</v>
      </c>
      <c r="R17" s="134">
        <v>541</v>
      </c>
      <c r="S17" s="134">
        <v>568</v>
      </c>
      <c r="T17" s="100">
        <f t="shared" si="8"/>
        <v>104.99075785582255</v>
      </c>
      <c r="U17" s="98">
        <f t="shared" si="9"/>
        <v>27</v>
      </c>
      <c r="V17" s="188">
        <v>5907</v>
      </c>
      <c r="W17" s="158">
        <v>7535</v>
      </c>
      <c r="X17" s="139">
        <f t="shared" si="10"/>
        <v>127.56052141527002</v>
      </c>
      <c r="Y17" s="137">
        <f t="shared" si="11"/>
        <v>1628</v>
      </c>
      <c r="Z17" s="188">
        <v>1662</v>
      </c>
      <c r="AA17" s="158">
        <v>1534</v>
      </c>
      <c r="AB17" s="139">
        <f t="shared" si="12"/>
        <v>92.29843561973526</v>
      </c>
      <c r="AC17" s="137">
        <f t="shared" si="13"/>
        <v>-128</v>
      </c>
      <c r="AD17" s="188">
        <v>2238</v>
      </c>
      <c r="AE17" s="158">
        <v>3060</v>
      </c>
      <c r="AF17" s="139">
        <f t="shared" si="14"/>
        <v>136.72922252010724</v>
      </c>
      <c r="AG17" s="137">
        <f t="shared" si="15"/>
        <v>822</v>
      </c>
      <c r="AH17" s="95">
        <v>689</v>
      </c>
      <c r="AI17" s="95">
        <v>691</v>
      </c>
      <c r="AJ17" s="100">
        <f t="shared" si="28"/>
        <v>100.29027576197387</v>
      </c>
      <c r="AK17" s="98">
        <f t="shared" si="16"/>
        <v>2</v>
      </c>
      <c r="AL17" s="157">
        <v>524</v>
      </c>
      <c r="AM17" s="157">
        <v>607</v>
      </c>
      <c r="AN17" s="136">
        <f t="shared" si="27"/>
        <v>115.8</v>
      </c>
      <c r="AO17" s="135">
        <f t="shared" si="17"/>
        <v>83</v>
      </c>
      <c r="AP17" s="157">
        <v>2545</v>
      </c>
      <c r="AQ17" s="157">
        <v>3072</v>
      </c>
      <c r="AR17" s="138">
        <f t="shared" si="18"/>
        <v>120.7</v>
      </c>
      <c r="AS17" s="137">
        <f t="shared" si="19"/>
        <v>527</v>
      </c>
      <c r="AT17" s="134">
        <v>418</v>
      </c>
      <c r="AU17" s="95">
        <v>414</v>
      </c>
      <c r="AV17" s="100">
        <f t="shared" si="20"/>
        <v>99.04306220095694</v>
      </c>
      <c r="AW17" s="98">
        <f t="shared" si="21"/>
        <v>-4</v>
      </c>
      <c r="AX17" s="134">
        <v>364</v>
      </c>
      <c r="AY17" s="95">
        <v>357</v>
      </c>
      <c r="AZ17" s="100">
        <f t="shared" si="22"/>
        <v>98.07692307692307</v>
      </c>
      <c r="BA17" s="98">
        <f t="shared" si="23"/>
        <v>-7</v>
      </c>
      <c r="BB17" s="95">
        <v>2912</v>
      </c>
      <c r="BC17" s="95">
        <v>2695</v>
      </c>
      <c r="BD17" s="98">
        <f t="shared" si="24"/>
        <v>-217</v>
      </c>
      <c r="BE17" s="157">
        <v>72</v>
      </c>
      <c r="BF17" s="157">
        <v>84</v>
      </c>
      <c r="BG17" s="138">
        <f t="shared" si="25"/>
        <v>116.7</v>
      </c>
      <c r="BH17" s="137">
        <f t="shared" si="26"/>
        <v>12</v>
      </c>
      <c r="BI17" s="21"/>
      <c r="BJ17" s="21"/>
      <c r="BK17" s="21"/>
      <c r="BL17" s="21"/>
      <c r="BM17" s="4"/>
      <c r="BN17" s="4"/>
    </row>
    <row r="18" spans="1:66" s="10" customFormat="1" ht="19.5" customHeight="1">
      <c r="A18" s="94" t="s">
        <v>150</v>
      </c>
      <c r="B18" s="134">
        <v>2556</v>
      </c>
      <c r="C18" s="134">
        <v>2349</v>
      </c>
      <c r="D18" s="99">
        <f t="shared" si="0"/>
        <v>91.90140845070422</v>
      </c>
      <c r="E18" s="98">
        <f t="shared" si="1"/>
        <v>-207</v>
      </c>
      <c r="F18" s="134">
        <v>1823</v>
      </c>
      <c r="G18" s="134">
        <v>1779</v>
      </c>
      <c r="H18" s="99">
        <f t="shared" si="2"/>
        <v>97.58639605046626</v>
      </c>
      <c r="I18" s="98">
        <f t="shared" si="3"/>
        <v>-44</v>
      </c>
      <c r="J18" s="95">
        <v>2304</v>
      </c>
      <c r="K18" s="95">
        <v>2524</v>
      </c>
      <c r="L18" s="99">
        <f t="shared" si="4"/>
        <v>109.54861111111111</v>
      </c>
      <c r="M18" s="98">
        <f t="shared" si="5"/>
        <v>220</v>
      </c>
      <c r="N18" s="134">
        <v>1392</v>
      </c>
      <c r="O18" s="134">
        <v>1512</v>
      </c>
      <c r="P18" s="100">
        <f t="shared" si="6"/>
        <v>108.62068965517241</v>
      </c>
      <c r="Q18" s="19">
        <f t="shared" si="7"/>
        <v>120</v>
      </c>
      <c r="R18" s="134">
        <v>705</v>
      </c>
      <c r="S18" s="134">
        <v>901</v>
      </c>
      <c r="T18" s="100">
        <f t="shared" si="8"/>
        <v>127.80141843971631</v>
      </c>
      <c r="U18" s="98">
        <f t="shared" si="9"/>
        <v>196</v>
      </c>
      <c r="V18" s="188">
        <v>8343</v>
      </c>
      <c r="W18" s="158">
        <v>9461</v>
      </c>
      <c r="X18" s="139">
        <f t="shared" si="10"/>
        <v>113.40045547165288</v>
      </c>
      <c r="Y18" s="137">
        <f t="shared" si="11"/>
        <v>1118</v>
      </c>
      <c r="Z18" s="188">
        <v>2420</v>
      </c>
      <c r="AA18" s="158">
        <v>2235</v>
      </c>
      <c r="AB18" s="139">
        <f t="shared" si="12"/>
        <v>92.35537190082644</v>
      </c>
      <c r="AC18" s="137">
        <f t="shared" si="13"/>
        <v>-185</v>
      </c>
      <c r="AD18" s="188">
        <v>4297</v>
      </c>
      <c r="AE18" s="158">
        <v>4894</v>
      </c>
      <c r="AF18" s="139">
        <f t="shared" si="14"/>
        <v>113.89341400977426</v>
      </c>
      <c r="AG18" s="137">
        <f t="shared" si="15"/>
        <v>597</v>
      </c>
      <c r="AH18" s="95">
        <v>1275</v>
      </c>
      <c r="AI18" s="95">
        <v>1276</v>
      </c>
      <c r="AJ18" s="100">
        <f t="shared" si="28"/>
        <v>100.07843137254902</v>
      </c>
      <c r="AK18" s="98">
        <f t="shared" si="16"/>
        <v>1</v>
      </c>
      <c r="AL18" s="157">
        <v>562</v>
      </c>
      <c r="AM18" s="157">
        <v>597</v>
      </c>
      <c r="AN18" s="136">
        <f t="shared" si="27"/>
        <v>106.2</v>
      </c>
      <c r="AO18" s="135">
        <f t="shared" si="17"/>
        <v>35</v>
      </c>
      <c r="AP18" s="157">
        <v>2416</v>
      </c>
      <c r="AQ18" s="157">
        <v>2875</v>
      </c>
      <c r="AR18" s="138">
        <f t="shared" si="18"/>
        <v>119</v>
      </c>
      <c r="AS18" s="137">
        <f t="shared" si="19"/>
        <v>459</v>
      </c>
      <c r="AT18" s="134">
        <v>570</v>
      </c>
      <c r="AU18" s="95">
        <v>693</v>
      </c>
      <c r="AV18" s="100">
        <f t="shared" si="20"/>
        <v>121.57894736842105</v>
      </c>
      <c r="AW18" s="98">
        <f t="shared" si="21"/>
        <v>123</v>
      </c>
      <c r="AX18" s="134">
        <v>506</v>
      </c>
      <c r="AY18" s="95">
        <v>611</v>
      </c>
      <c r="AZ18" s="100">
        <f t="shared" si="22"/>
        <v>120.75098814229248</v>
      </c>
      <c r="BA18" s="98">
        <f t="shared" si="23"/>
        <v>105</v>
      </c>
      <c r="BB18" s="95">
        <v>1522</v>
      </c>
      <c r="BC18" s="95">
        <v>1411</v>
      </c>
      <c r="BD18" s="98">
        <f t="shared" si="24"/>
        <v>-111</v>
      </c>
      <c r="BE18" s="157">
        <v>78</v>
      </c>
      <c r="BF18" s="157">
        <v>137</v>
      </c>
      <c r="BG18" s="138">
        <f t="shared" si="25"/>
        <v>175.6</v>
      </c>
      <c r="BH18" s="137">
        <f t="shared" si="26"/>
        <v>59</v>
      </c>
      <c r="BI18" s="21"/>
      <c r="BJ18" s="21"/>
      <c r="BK18" s="21"/>
      <c r="BL18" s="21"/>
      <c r="BM18" s="4"/>
      <c r="BN18" s="4"/>
    </row>
    <row r="19" spans="1:66" s="10" customFormat="1" ht="19.5" customHeight="1">
      <c r="A19" s="94" t="s">
        <v>151</v>
      </c>
      <c r="B19" s="134">
        <v>3332</v>
      </c>
      <c r="C19" s="134">
        <v>2824</v>
      </c>
      <c r="D19" s="99">
        <f t="shared" si="0"/>
        <v>84.75390156062424</v>
      </c>
      <c r="E19" s="98">
        <f t="shared" si="1"/>
        <v>-508</v>
      </c>
      <c r="F19" s="134">
        <v>2256</v>
      </c>
      <c r="G19" s="134">
        <v>1699</v>
      </c>
      <c r="H19" s="99">
        <f t="shared" si="2"/>
        <v>75.31028368794325</v>
      </c>
      <c r="I19" s="98">
        <f t="shared" si="3"/>
        <v>-557</v>
      </c>
      <c r="J19" s="95">
        <v>2236</v>
      </c>
      <c r="K19" s="95">
        <v>2855</v>
      </c>
      <c r="L19" s="99">
        <f t="shared" si="4"/>
        <v>127.68336314847943</v>
      </c>
      <c r="M19" s="98">
        <f t="shared" si="5"/>
        <v>619</v>
      </c>
      <c r="N19" s="134">
        <v>1430</v>
      </c>
      <c r="O19" s="134">
        <v>2098</v>
      </c>
      <c r="P19" s="100">
        <f t="shared" si="6"/>
        <v>146.71328671328672</v>
      </c>
      <c r="Q19" s="19">
        <f t="shared" si="7"/>
        <v>668</v>
      </c>
      <c r="R19" s="134">
        <v>434</v>
      </c>
      <c r="S19" s="134">
        <v>436</v>
      </c>
      <c r="T19" s="100">
        <f t="shared" si="8"/>
        <v>100.46082949308757</v>
      </c>
      <c r="U19" s="98">
        <f t="shared" si="9"/>
        <v>2</v>
      </c>
      <c r="V19" s="188">
        <v>7400</v>
      </c>
      <c r="W19" s="158">
        <v>9543</v>
      </c>
      <c r="X19" s="139">
        <f t="shared" si="10"/>
        <v>128.95945945945945</v>
      </c>
      <c r="Y19" s="137">
        <f t="shared" si="11"/>
        <v>2143</v>
      </c>
      <c r="Z19" s="188">
        <v>3120</v>
      </c>
      <c r="AA19" s="158">
        <v>2701</v>
      </c>
      <c r="AB19" s="139">
        <f t="shared" si="12"/>
        <v>86.57051282051282</v>
      </c>
      <c r="AC19" s="137">
        <f t="shared" si="13"/>
        <v>-419</v>
      </c>
      <c r="AD19" s="188">
        <v>3353</v>
      </c>
      <c r="AE19" s="158">
        <v>5274</v>
      </c>
      <c r="AF19" s="139">
        <f t="shared" si="14"/>
        <v>157.29197733373098</v>
      </c>
      <c r="AG19" s="137">
        <f t="shared" si="15"/>
        <v>1921</v>
      </c>
      <c r="AH19" s="95">
        <v>1063</v>
      </c>
      <c r="AI19" s="95">
        <v>1067</v>
      </c>
      <c r="AJ19" s="100">
        <f t="shared" si="28"/>
        <v>100.37629350893698</v>
      </c>
      <c r="AK19" s="98">
        <f t="shared" si="16"/>
        <v>4</v>
      </c>
      <c r="AL19" s="157">
        <v>573</v>
      </c>
      <c r="AM19" s="157">
        <v>595</v>
      </c>
      <c r="AN19" s="136">
        <f t="shared" si="27"/>
        <v>103.8</v>
      </c>
      <c r="AO19" s="135">
        <f t="shared" si="17"/>
        <v>22</v>
      </c>
      <c r="AP19" s="157">
        <v>2169</v>
      </c>
      <c r="AQ19" s="157">
        <v>2805</v>
      </c>
      <c r="AR19" s="138">
        <f t="shared" si="18"/>
        <v>129.3</v>
      </c>
      <c r="AS19" s="137">
        <f t="shared" si="19"/>
        <v>636</v>
      </c>
      <c r="AT19" s="134">
        <v>1125</v>
      </c>
      <c r="AU19" s="95">
        <v>620</v>
      </c>
      <c r="AV19" s="100">
        <f t="shared" si="20"/>
        <v>55.111111111111114</v>
      </c>
      <c r="AW19" s="98">
        <f t="shared" si="21"/>
        <v>-505</v>
      </c>
      <c r="AX19" s="134">
        <v>1005</v>
      </c>
      <c r="AY19" s="95">
        <v>558</v>
      </c>
      <c r="AZ19" s="100">
        <f t="shared" si="22"/>
        <v>55.52238805970149</v>
      </c>
      <c r="BA19" s="98">
        <f t="shared" si="23"/>
        <v>-447</v>
      </c>
      <c r="BB19" s="95">
        <v>2236</v>
      </c>
      <c r="BC19" s="95">
        <v>2569</v>
      </c>
      <c r="BD19" s="98">
        <f t="shared" si="24"/>
        <v>333</v>
      </c>
      <c r="BE19" s="157">
        <v>52</v>
      </c>
      <c r="BF19" s="157">
        <v>34</v>
      </c>
      <c r="BG19" s="138">
        <f t="shared" si="25"/>
        <v>65.4</v>
      </c>
      <c r="BH19" s="137">
        <f t="shared" si="26"/>
        <v>-18</v>
      </c>
      <c r="BI19" s="21"/>
      <c r="BJ19" s="21"/>
      <c r="BK19" s="21"/>
      <c r="BL19" s="21"/>
      <c r="BM19" s="4"/>
      <c r="BN19" s="4"/>
    </row>
    <row r="20" spans="1:66" s="22" customFormat="1" ht="19.5" customHeight="1">
      <c r="A20" s="94" t="s">
        <v>152</v>
      </c>
      <c r="B20" s="134">
        <v>1228</v>
      </c>
      <c r="C20" s="134">
        <v>984</v>
      </c>
      <c r="D20" s="99">
        <f t="shared" si="0"/>
        <v>80.13029315960912</v>
      </c>
      <c r="E20" s="98">
        <f t="shared" si="1"/>
        <v>-244</v>
      </c>
      <c r="F20" s="134">
        <v>793</v>
      </c>
      <c r="G20" s="134">
        <v>667</v>
      </c>
      <c r="H20" s="99">
        <f t="shared" si="2"/>
        <v>84.11097099621689</v>
      </c>
      <c r="I20" s="98">
        <f t="shared" si="3"/>
        <v>-126</v>
      </c>
      <c r="J20" s="95">
        <v>1138</v>
      </c>
      <c r="K20" s="95">
        <v>1787</v>
      </c>
      <c r="L20" s="99">
        <f t="shared" si="4"/>
        <v>157.0298769771529</v>
      </c>
      <c r="M20" s="98">
        <f t="shared" si="5"/>
        <v>649</v>
      </c>
      <c r="N20" s="134">
        <v>706</v>
      </c>
      <c r="O20" s="134">
        <v>1438</v>
      </c>
      <c r="P20" s="100">
        <f t="shared" si="6"/>
        <v>203.6827195467422</v>
      </c>
      <c r="Q20" s="19">
        <f t="shared" si="7"/>
        <v>732</v>
      </c>
      <c r="R20" s="134">
        <v>293</v>
      </c>
      <c r="S20" s="134">
        <v>274</v>
      </c>
      <c r="T20" s="100">
        <f t="shared" si="8"/>
        <v>93.51535836177474</v>
      </c>
      <c r="U20" s="98">
        <f t="shared" si="9"/>
        <v>-19</v>
      </c>
      <c r="V20" s="188">
        <v>4334</v>
      </c>
      <c r="W20" s="158">
        <v>5426</v>
      </c>
      <c r="X20" s="139">
        <f t="shared" si="10"/>
        <v>125.19612367328104</v>
      </c>
      <c r="Y20" s="137">
        <f t="shared" si="11"/>
        <v>1092</v>
      </c>
      <c r="Z20" s="188">
        <v>1194</v>
      </c>
      <c r="AA20" s="158">
        <v>955</v>
      </c>
      <c r="AB20" s="139">
        <f t="shared" si="12"/>
        <v>79.98324958123953</v>
      </c>
      <c r="AC20" s="137">
        <f t="shared" si="13"/>
        <v>-239</v>
      </c>
      <c r="AD20" s="188">
        <v>2090</v>
      </c>
      <c r="AE20" s="158">
        <v>2500</v>
      </c>
      <c r="AF20" s="139">
        <f t="shared" si="14"/>
        <v>119.61722488038278</v>
      </c>
      <c r="AG20" s="137">
        <f t="shared" si="15"/>
        <v>410</v>
      </c>
      <c r="AH20" s="95">
        <v>565</v>
      </c>
      <c r="AI20" s="95">
        <v>574</v>
      </c>
      <c r="AJ20" s="100">
        <f t="shared" si="28"/>
        <v>101.59292035398231</v>
      </c>
      <c r="AK20" s="98">
        <f t="shared" si="16"/>
        <v>9</v>
      </c>
      <c r="AL20" s="157">
        <v>253</v>
      </c>
      <c r="AM20" s="157">
        <v>348</v>
      </c>
      <c r="AN20" s="136">
        <f t="shared" si="27"/>
        <v>137.5</v>
      </c>
      <c r="AO20" s="135">
        <f t="shared" si="17"/>
        <v>95</v>
      </c>
      <c r="AP20" s="157">
        <v>1155</v>
      </c>
      <c r="AQ20" s="157">
        <v>1707</v>
      </c>
      <c r="AR20" s="138">
        <f t="shared" si="18"/>
        <v>147.8</v>
      </c>
      <c r="AS20" s="137">
        <f t="shared" si="19"/>
        <v>552</v>
      </c>
      <c r="AT20" s="134">
        <v>317</v>
      </c>
      <c r="AU20" s="95">
        <v>331</v>
      </c>
      <c r="AV20" s="100">
        <f t="shared" si="20"/>
        <v>104.41640378548895</v>
      </c>
      <c r="AW20" s="98">
        <f t="shared" si="21"/>
        <v>14</v>
      </c>
      <c r="AX20" s="134">
        <v>243</v>
      </c>
      <c r="AY20" s="95">
        <v>300</v>
      </c>
      <c r="AZ20" s="100">
        <f t="shared" si="22"/>
        <v>123.45679012345678</v>
      </c>
      <c r="BA20" s="98">
        <f t="shared" si="23"/>
        <v>57</v>
      </c>
      <c r="BB20" s="95">
        <v>1626</v>
      </c>
      <c r="BC20" s="95">
        <v>2299</v>
      </c>
      <c r="BD20" s="98">
        <f t="shared" si="24"/>
        <v>673</v>
      </c>
      <c r="BE20" s="157">
        <v>25</v>
      </c>
      <c r="BF20" s="157">
        <v>7</v>
      </c>
      <c r="BG20" s="138">
        <f t="shared" si="25"/>
        <v>28</v>
      </c>
      <c r="BH20" s="137">
        <f t="shared" si="26"/>
        <v>-18</v>
      </c>
      <c r="BI20" s="21"/>
      <c r="BJ20" s="21"/>
      <c r="BK20" s="21"/>
      <c r="BL20" s="21"/>
      <c r="BM20" s="4"/>
      <c r="BN20" s="4"/>
    </row>
    <row r="21" spans="1:66" s="10" customFormat="1" ht="19.5" customHeight="1">
      <c r="A21" s="94" t="s">
        <v>153</v>
      </c>
      <c r="B21" s="134">
        <v>1889</v>
      </c>
      <c r="C21" s="134">
        <v>1544</v>
      </c>
      <c r="D21" s="99">
        <f t="shared" si="0"/>
        <v>81.73636844891476</v>
      </c>
      <c r="E21" s="98">
        <f t="shared" si="1"/>
        <v>-345</v>
      </c>
      <c r="F21" s="134">
        <v>1296</v>
      </c>
      <c r="G21" s="134">
        <v>1037</v>
      </c>
      <c r="H21" s="99">
        <f t="shared" si="2"/>
        <v>80.01543209876543</v>
      </c>
      <c r="I21" s="98">
        <f t="shared" si="3"/>
        <v>-259</v>
      </c>
      <c r="J21" s="95">
        <v>2531</v>
      </c>
      <c r="K21" s="95">
        <v>2964</v>
      </c>
      <c r="L21" s="99">
        <f t="shared" si="4"/>
        <v>117.10786250493877</v>
      </c>
      <c r="M21" s="98">
        <f t="shared" si="5"/>
        <v>433</v>
      </c>
      <c r="N21" s="134">
        <v>1599</v>
      </c>
      <c r="O21" s="134">
        <v>2168</v>
      </c>
      <c r="P21" s="100">
        <f t="shared" si="6"/>
        <v>135.58474046278923</v>
      </c>
      <c r="Q21" s="19">
        <f t="shared" si="7"/>
        <v>569</v>
      </c>
      <c r="R21" s="134">
        <v>457</v>
      </c>
      <c r="S21" s="134">
        <v>461</v>
      </c>
      <c r="T21" s="100">
        <f t="shared" si="8"/>
        <v>100.87527352297595</v>
      </c>
      <c r="U21" s="98">
        <f t="shared" si="9"/>
        <v>4</v>
      </c>
      <c r="V21" s="188">
        <v>7033</v>
      </c>
      <c r="W21" s="158">
        <v>9412</v>
      </c>
      <c r="X21" s="139">
        <f t="shared" si="10"/>
        <v>133.82624768946397</v>
      </c>
      <c r="Y21" s="137">
        <f t="shared" si="11"/>
        <v>2379</v>
      </c>
      <c r="Z21" s="188">
        <v>1806</v>
      </c>
      <c r="AA21" s="158">
        <v>1463</v>
      </c>
      <c r="AB21" s="139">
        <f t="shared" si="12"/>
        <v>81.0077519379845</v>
      </c>
      <c r="AC21" s="137">
        <f t="shared" si="13"/>
        <v>-343</v>
      </c>
      <c r="AD21" s="188">
        <v>3280</v>
      </c>
      <c r="AE21" s="158">
        <v>4866</v>
      </c>
      <c r="AF21" s="139">
        <f t="shared" si="14"/>
        <v>148.35365853658539</v>
      </c>
      <c r="AG21" s="137">
        <f t="shared" si="15"/>
        <v>1586</v>
      </c>
      <c r="AH21" s="95">
        <v>1316</v>
      </c>
      <c r="AI21" s="95">
        <v>1365</v>
      </c>
      <c r="AJ21" s="100">
        <f t="shared" si="28"/>
        <v>103.72340425531914</v>
      </c>
      <c r="AK21" s="98">
        <f t="shared" si="16"/>
        <v>49</v>
      </c>
      <c r="AL21" s="157">
        <v>573</v>
      </c>
      <c r="AM21" s="157">
        <v>610</v>
      </c>
      <c r="AN21" s="136">
        <f t="shared" si="27"/>
        <v>106.5</v>
      </c>
      <c r="AO21" s="135">
        <f t="shared" si="17"/>
        <v>37</v>
      </c>
      <c r="AP21" s="157">
        <v>2630</v>
      </c>
      <c r="AQ21" s="157">
        <v>3080</v>
      </c>
      <c r="AR21" s="138">
        <f t="shared" si="18"/>
        <v>117.1</v>
      </c>
      <c r="AS21" s="137">
        <f t="shared" si="19"/>
        <v>450</v>
      </c>
      <c r="AT21" s="134">
        <v>507</v>
      </c>
      <c r="AU21" s="95">
        <v>378</v>
      </c>
      <c r="AV21" s="100">
        <f t="shared" si="20"/>
        <v>74.55621301775149</v>
      </c>
      <c r="AW21" s="98">
        <f t="shared" si="21"/>
        <v>-129</v>
      </c>
      <c r="AX21" s="134">
        <v>441</v>
      </c>
      <c r="AY21" s="95">
        <v>319</v>
      </c>
      <c r="AZ21" s="100">
        <f t="shared" si="22"/>
        <v>72.33560090702947</v>
      </c>
      <c r="BA21" s="98">
        <f t="shared" si="23"/>
        <v>-122</v>
      </c>
      <c r="BB21" s="95">
        <v>1797</v>
      </c>
      <c r="BC21" s="95">
        <v>2187</v>
      </c>
      <c r="BD21" s="98">
        <f t="shared" si="24"/>
        <v>390</v>
      </c>
      <c r="BE21" s="157">
        <v>34</v>
      </c>
      <c r="BF21" s="157">
        <v>21</v>
      </c>
      <c r="BG21" s="138">
        <f t="shared" si="25"/>
        <v>61.8</v>
      </c>
      <c r="BH21" s="137">
        <f t="shared" si="26"/>
        <v>-13</v>
      </c>
      <c r="BI21" s="21"/>
      <c r="BJ21" s="21"/>
      <c r="BK21" s="21"/>
      <c r="BL21" s="21"/>
      <c r="BM21" s="4"/>
      <c r="BN21" s="4"/>
    </row>
    <row r="22" spans="1:66" s="10" customFormat="1" ht="19.5" customHeight="1">
      <c r="A22" s="94" t="s">
        <v>154</v>
      </c>
      <c r="B22" s="134">
        <v>1512</v>
      </c>
      <c r="C22" s="134">
        <v>1276</v>
      </c>
      <c r="D22" s="99">
        <f t="shared" si="0"/>
        <v>84.39153439153439</v>
      </c>
      <c r="E22" s="98">
        <f t="shared" si="1"/>
        <v>-236</v>
      </c>
      <c r="F22" s="134">
        <v>837</v>
      </c>
      <c r="G22" s="134">
        <v>872</v>
      </c>
      <c r="H22" s="99">
        <f t="shared" si="2"/>
        <v>104.1816009557945</v>
      </c>
      <c r="I22" s="98">
        <f t="shared" si="3"/>
        <v>35</v>
      </c>
      <c r="J22" s="95">
        <v>1243</v>
      </c>
      <c r="K22" s="95">
        <v>1311</v>
      </c>
      <c r="L22" s="99">
        <f t="shared" si="4"/>
        <v>105.47063555913114</v>
      </c>
      <c r="M22" s="98">
        <f t="shared" si="5"/>
        <v>68</v>
      </c>
      <c r="N22" s="134">
        <v>773</v>
      </c>
      <c r="O22" s="134">
        <v>927</v>
      </c>
      <c r="P22" s="100">
        <f t="shared" si="6"/>
        <v>119.92238033635188</v>
      </c>
      <c r="Q22" s="19">
        <f t="shared" si="7"/>
        <v>154</v>
      </c>
      <c r="R22" s="134">
        <v>225</v>
      </c>
      <c r="S22" s="134">
        <v>226</v>
      </c>
      <c r="T22" s="100">
        <f t="shared" si="8"/>
        <v>100.44444444444444</v>
      </c>
      <c r="U22" s="98">
        <f t="shared" si="9"/>
        <v>1</v>
      </c>
      <c r="V22" s="188">
        <v>4140</v>
      </c>
      <c r="W22" s="158">
        <v>3905</v>
      </c>
      <c r="X22" s="139">
        <f t="shared" si="10"/>
        <v>94.32367149758454</v>
      </c>
      <c r="Y22" s="137">
        <f t="shared" si="11"/>
        <v>-235</v>
      </c>
      <c r="Z22" s="188">
        <v>1391</v>
      </c>
      <c r="AA22" s="158">
        <v>1233</v>
      </c>
      <c r="AB22" s="139">
        <f t="shared" si="12"/>
        <v>88.6412652767793</v>
      </c>
      <c r="AC22" s="137">
        <f t="shared" si="13"/>
        <v>-158</v>
      </c>
      <c r="AD22" s="188">
        <v>2097</v>
      </c>
      <c r="AE22" s="158">
        <v>1799</v>
      </c>
      <c r="AF22" s="139">
        <f>AE22/AD22*100</f>
        <v>85.78922269909395</v>
      </c>
      <c r="AG22" s="137">
        <f t="shared" si="15"/>
        <v>-298</v>
      </c>
      <c r="AH22" s="95">
        <v>543</v>
      </c>
      <c r="AI22" s="95">
        <v>460</v>
      </c>
      <c r="AJ22" s="100">
        <f t="shared" si="28"/>
        <v>84.71454880294658</v>
      </c>
      <c r="AK22" s="98">
        <f t="shared" si="16"/>
        <v>-83</v>
      </c>
      <c r="AL22" s="157">
        <v>291</v>
      </c>
      <c r="AM22" s="157">
        <v>318</v>
      </c>
      <c r="AN22" s="136">
        <f t="shared" si="27"/>
        <v>109.3</v>
      </c>
      <c r="AO22" s="135">
        <f t="shared" si="17"/>
        <v>27</v>
      </c>
      <c r="AP22" s="157">
        <v>1232</v>
      </c>
      <c r="AQ22" s="157">
        <v>1279</v>
      </c>
      <c r="AR22" s="138">
        <f t="shared" si="18"/>
        <v>103.8</v>
      </c>
      <c r="AS22" s="137">
        <f t="shared" si="19"/>
        <v>47</v>
      </c>
      <c r="AT22" s="134">
        <v>404</v>
      </c>
      <c r="AU22" s="95">
        <v>492</v>
      </c>
      <c r="AV22" s="100">
        <f t="shared" si="20"/>
        <v>121.78217821782178</v>
      </c>
      <c r="AW22" s="98">
        <f t="shared" si="21"/>
        <v>88</v>
      </c>
      <c r="AX22" s="134">
        <v>349</v>
      </c>
      <c r="AY22" s="95">
        <v>452</v>
      </c>
      <c r="AZ22" s="100">
        <f t="shared" si="22"/>
        <v>129.51289398280804</v>
      </c>
      <c r="BA22" s="98">
        <f t="shared" si="23"/>
        <v>103</v>
      </c>
      <c r="BB22" s="95">
        <v>1718</v>
      </c>
      <c r="BC22" s="95">
        <v>1920</v>
      </c>
      <c r="BD22" s="98">
        <f t="shared" si="24"/>
        <v>202</v>
      </c>
      <c r="BE22" s="157">
        <v>4</v>
      </c>
      <c r="BF22" s="157">
        <v>9</v>
      </c>
      <c r="BG22" s="138">
        <f t="shared" si="25"/>
        <v>225</v>
      </c>
      <c r="BH22" s="137">
        <f t="shared" si="26"/>
        <v>5</v>
      </c>
      <c r="BI22" s="21"/>
      <c r="BJ22" s="21"/>
      <c r="BK22" s="21"/>
      <c r="BL22" s="21"/>
      <c r="BM22" s="4"/>
      <c r="BN22" s="4"/>
    </row>
    <row r="23" spans="1:66" s="10" customFormat="1" ht="19.5" customHeight="1">
      <c r="A23" s="94" t="s">
        <v>155</v>
      </c>
      <c r="B23" s="134">
        <v>1135</v>
      </c>
      <c r="C23" s="134">
        <v>1013</v>
      </c>
      <c r="D23" s="99">
        <f t="shared" si="0"/>
        <v>89.2511013215859</v>
      </c>
      <c r="E23" s="98">
        <f t="shared" si="1"/>
        <v>-122</v>
      </c>
      <c r="F23" s="134">
        <v>672</v>
      </c>
      <c r="G23" s="134">
        <v>672</v>
      </c>
      <c r="H23" s="99">
        <f t="shared" si="2"/>
        <v>100</v>
      </c>
      <c r="I23" s="98">
        <f t="shared" si="3"/>
        <v>0</v>
      </c>
      <c r="J23" s="95">
        <v>1948</v>
      </c>
      <c r="K23" s="95">
        <v>2044</v>
      </c>
      <c r="L23" s="99">
        <f t="shared" si="4"/>
        <v>104.92813141683779</v>
      </c>
      <c r="M23" s="98">
        <f t="shared" si="5"/>
        <v>96</v>
      </c>
      <c r="N23" s="134">
        <v>1616</v>
      </c>
      <c r="O23" s="134">
        <v>1685</v>
      </c>
      <c r="P23" s="100">
        <f t="shared" si="6"/>
        <v>104.26980198019803</v>
      </c>
      <c r="Q23" s="19">
        <f t="shared" si="7"/>
        <v>69</v>
      </c>
      <c r="R23" s="134">
        <v>185</v>
      </c>
      <c r="S23" s="134">
        <v>207</v>
      </c>
      <c r="T23" s="100">
        <f t="shared" si="8"/>
        <v>111.89189189189189</v>
      </c>
      <c r="U23" s="98">
        <f t="shared" si="9"/>
        <v>22</v>
      </c>
      <c r="V23" s="188">
        <v>6245</v>
      </c>
      <c r="W23" s="158">
        <v>6361</v>
      </c>
      <c r="X23" s="139">
        <f t="shared" si="10"/>
        <v>101.85748598879103</v>
      </c>
      <c r="Y23" s="137">
        <f t="shared" si="11"/>
        <v>116</v>
      </c>
      <c r="Z23" s="188">
        <v>1053</v>
      </c>
      <c r="AA23" s="158">
        <v>958</v>
      </c>
      <c r="AB23" s="139">
        <f t="shared" si="12"/>
        <v>90.97815764482431</v>
      </c>
      <c r="AC23" s="137">
        <f t="shared" si="13"/>
        <v>-95</v>
      </c>
      <c r="AD23" s="188">
        <v>3634</v>
      </c>
      <c r="AE23" s="158">
        <v>3404</v>
      </c>
      <c r="AF23" s="139">
        <f>AE23/AD23*100</f>
        <v>93.67088607594937</v>
      </c>
      <c r="AG23" s="137">
        <f t="shared" si="15"/>
        <v>-230</v>
      </c>
      <c r="AH23" s="95">
        <v>469</v>
      </c>
      <c r="AI23" s="95">
        <v>474</v>
      </c>
      <c r="AJ23" s="100">
        <f t="shared" si="28"/>
        <v>101.06609808102345</v>
      </c>
      <c r="AK23" s="98">
        <f t="shared" si="16"/>
        <v>5</v>
      </c>
      <c r="AL23" s="157">
        <v>433</v>
      </c>
      <c r="AM23" s="157">
        <v>442</v>
      </c>
      <c r="AN23" s="136">
        <f t="shared" si="27"/>
        <v>102.1</v>
      </c>
      <c r="AO23" s="135">
        <f t="shared" si="17"/>
        <v>9</v>
      </c>
      <c r="AP23" s="157">
        <v>1942</v>
      </c>
      <c r="AQ23" s="157">
        <v>2055</v>
      </c>
      <c r="AR23" s="138">
        <f t="shared" si="18"/>
        <v>105.8</v>
      </c>
      <c r="AS23" s="137">
        <f t="shared" si="19"/>
        <v>113</v>
      </c>
      <c r="AT23" s="134">
        <v>341</v>
      </c>
      <c r="AU23" s="95">
        <v>217</v>
      </c>
      <c r="AV23" s="100">
        <f t="shared" si="20"/>
        <v>63.63636363636363</v>
      </c>
      <c r="AW23" s="98">
        <f t="shared" si="21"/>
        <v>-124</v>
      </c>
      <c r="AX23" s="134">
        <v>278</v>
      </c>
      <c r="AY23" s="95">
        <v>185</v>
      </c>
      <c r="AZ23" s="100">
        <f t="shared" si="22"/>
        <v>66.54676258992805</v>
      </c>
      <c r="BA23" s="98">
        <f t="shared" si="23"/>
        <v>-93</v>
      </c>
      <c r="BB23" s="95">
        <v>2224</v>
      </c>
      <c r="BC23" s="95">
        <v>2800</v>
      </c>
      <c r="BD23" s="98">
        <f t="shared" si="24"/>
        <v>576</v>
      </c>
      <c r="BE23" s="157">
        <v>5</v>
      </c>
      <c r="BF23" s="157">
        <v>12</v>
      </c>
      <c r="BG23" s="138">
        <f t="shared" si="25"/>
        <v>240</v>
      </c>
      <c r="BH23" s="137">
        <f t="shared" si="26"/>
        <v>7</v>
      </c>
      <c r="BI23" s="21"/>
      <c r="BJ23" s="21"/>
      <c r="BK23" s="21"/>
      <c r="BL23" s="21"/>
      <c r="BM23" s="4"/>
      <c r="BN23" s="4"/>
    </row>
    <row r="24" spans="1:66" s="10" customFormat="1" ht="19.5" customHeight="1">
      <c r="A24" s="94" t="s">
        <v>156</v>
      </c>
      <c r="B24" s="134">
        <v>1071</v>
      </c>
      <c r="C24" s="134">
        <v>967</v>
      </c>
      <c r="D24" s="99">
        <f t="shared" si="0"/>
        <v>90.28944911297853</v>
      </c>
      <c r="E24" s="98">
        <f t="shared" si="1"/>
        <v>-104</v>
      </c>
      <c r="F24" s="134">
        <v>679</v>
      </c>
      <c r="G24" s="134">
        <v>672</v>
      </c>
      <c r="H24" s="99">
        <f t="shared" si="2"/>
        <v>98.96907216494846</v>
      </c>
      <c r="I24" s="98">
        <f t="shared" si="3"/>
        <v>-7</v>
      </c>
      <c r="J24" s="95">
        <v>913</v>
      </c>
      <c r="K24" s="95">
        <v>1045</v>
      </c>
      <c r="L24" s="99">
        <f t="shared" si="4"/>
        <v>114.45783132530121</v>
      </c>
      <c r="M24" s="98">
        <f t="shared" si="5"/>
        <v>132</v>
      </c>
      <c r="N24" s="134">
        <v>620</v>
      </c>
      <c r="O24" s="134">
        <v>720</v>
      </c>
      <c r="P24" s="100">
        <f t="shared" si="6"/>
        <v>116.12903225806453</v>
      </c>
      <c r="Q24" s="19">
        <f t="shared" si="7"/>
        <v>100</v>
      </c>
      <c r="R24" s="134">
        <v>187</v>
      </c>
      <c r="S24" s="134">
        <v>193</v>
      </c>
      <c r="T24" s="100">
        <f t="shared" si="8"/>
        <v>103.20855614973262</v>
      </c>
      <c r="U24" s="98">
        <f t="shared" si="9"/>
        <v>6</v>
      </c>
      <c r="V24" s="188">
        <v>3303</v>
      </c>
      <c r="W24" s="158">
        <v>3085</v>
      </c>
      <c r="X24" s="139">
        <f t="shared" si="10"/>
        <v>93.39993944898578</v>
      </c>
      <c r="Y24" s="137">
        <f t="shared" si="11"/>
        <v>-218</v>
      </c>
      <c r="Z24" s="188">
        <v>1015</v>
      </c>
      <c r="AA24" s="158">
        <v>908</v>
      </c>
      <c r="AB24" s="139">
        <f t="shared" si="12"/>
        <v>89.45812807881774</v>
      </c>
      <c r="AC24" s="137">
        <f t="shared" si="13"/>
        <v>-107</v>
      </c>
      <c r="AD24" s="188">
        <v>1070</v>
      </c>
      <c r="AE24" s="158">
        <v>1277</v>
      </c>
      <c r="AF24" s="139">
        <f>AE24/AD24*100</f>
        <v>119.34579439252337</v>
      </c>
      <c r="AG24" s="137">
        <f t="shared" si="15"/>
        <v>207</v>
      </c>
      <c r="AH24" s="95">
        <v>949</v>
      </c>
      <c r="AI24" s="95">
        <v>322</v>
      </c>
      <c r="AJ24" s="100">
        <f t="shared" si="28"/>
        <v>33.9304531085353</v>
      </c>
      <c r="AK24" s="98">
        <f t="shared" si="16"/>
        <v>-627</v>
      </c>
      <c r="AL24" s="157">
        <v>218</v>
      </c>
      <c r="AM24" s="157">
        <v>186</v>
      </c>
      <c r="AN24" s="136">
        <f t="shared" si="27"/>
        <v>85.3</v>
      </c>
      <c r="AO24" s="135">
        <f t="shared" si="17"/>
        <v>-32</v>
      </c>
      <c r="AP24" s="157">
        <v>928</v>
      </c>
      <c r="AQ24" s="157">
        <v>1043</v>
      </c>
      <c r="AR24" s="138">
        <f t="shared" si="18"/>
        <v>112.4</v>
      </c>
      <c r="AS24" s="137">
        <f t="shared" si="19"/>
        <v>115</v>
      </c>
      <c r="AT24" s="134">
        <v>295</v>
      </c>
      <c r="AU24" s="95">
        <v>260</v>
      </c>
      <c r="AV24" s="100">
        <f t="shared" si="20"/>
        <v>88.13559322033898</v>
      </c>
      <c r="AW24" s="98">
        <f t="shared" si="21"/>
        <v>-35</v>
      </c>
      <c r="AX24" s="134">
        <v>259</v>
      </c>
      <c r="AY24" s="95">
        <v>234</v>
      </c>
      <c r="AZ24" s="100">
        <f t="shared" si="22"/>
        <v>90.34749034749035</v>
      </c>
      <c r="BA24" s="98">
        <f t="shared" si="23"/>
        <v>-25</v>
      </c>
      <c r="BB24" s="95">
        <v>2001</v>
      </c>
      <c r="BC24" s="95">
        <v>2204</v>
      </c>
      <c r="BD24" s="98">
        <f t="shared" si="24"/>
        <v>203</v>
      </c>
      <c r="BE24" s="157">
        <v>16</v>
      </c>
      <c r="BF24" s="157">
        <v>10</v>
      </c>
      <c r="BG24" s="138">
        <f t="shared" si="25"/>
        <v>62.5</v>
      </c>
      <c r="BH24" s="137">
        <f t="shared" si="26"/>
        <v>-6</v>
      </c>
      <c r="BI24" s="21"/>
      <c r="BJ24" s="21"/>
      <c r="BK24" s="21"/>
      <c r="BL24" s="21"/>
      <c r="BM24" s="4"/>
      <c r="BN24" s="4"/>
    </row>
    <row r="25" spans="1:66" s="10" customFormat="1" ht="19.5" customHeight="1">
      <c r="A25" s="94" t="s">
        <v>157</v>
      </c>
      <c r="B25" s="134">
        <v>2604</v>
      </c>
      <c r="C25" s="134">
        <v>1955</v>
      </c>
      <c r="D25" s="99">
        <f t="shared" si="0"/>
        <v>75.0768049155146</v>
      </c>
      <c r="E25" s="98">
        <f t="shared" si="1"/>
        <v>-649</v>
      </c>
      <c r="F25" s="134">
        <v>1664</v>
      </c>
      <c r="G25" s="134">
        <v>1421</v>
      </c>
      <c r="H25" s="99">
        <f t="shared" si="2"/>
        <v>85.39663461538461</v>
      </c>
      <c r="I25" s="98">
        <f t="shared" si="3"/>
        <v>-243</v>
      </c>
      <c r="J25" s="95">
        <v>4163</v>
      </c>
      <c r="K25" s="95">
        <v>3880</v>
      </c>
      <c r="L25" s="99">
        <f t="shared" si="4"/>
        <v>93.20201777564256</v>
      </c>
      <c r="M25" s="98">
        <f t="shared" si="5"/>
        <v>-283</v>
      </c>
      <c r="N25" s="134">
        <v>3313</v>
      </c>
      <c r="O25" s="134">
        <v>3206</v>
      </c>
      <c r="P25" s="100">
        <f t="shared" si="6"/>
        <v>96.7702988228192</v>
      </c>
      <c r="Q25" s="19">
        <f t="shared" si="7"/>
        <v>-107</v>
      </c>
      <c r="R25" s="134">
        <v>521</v>
      </c>
      <c r="S25" s="134">
        <v>473</v>
      </c>
      <c r="T25" s="100">
        <f t="shared" si="8"/>
        <v>90.7869481765835</v>
      </c>
      <c r="U25" s="98">
        <f t="shared" si="9"/>
        <v>-48</v>
      </c>
      <c r="V25" s="188">
        <v>11361</v>
      </c>
      <c r="W25" s="158">
        <v>10448</v>
      </c>
      <c r="X25" s="139">
        <f t="shared" si="10"/>
        <v>91.9637355866561</v>
      </c>
      <c r="Y25" s="137">
        <f t="shared" si="11"/>
        <v>-913</v>
      </c>
      <c r="Z25" s="188">
        <v>2415</v>
      </c>
      <c r="AA25" s="158">
        <v>1884</v>
      </c>
      <c r="AB25" s="139">
        <f t="shared" si="12"/>
        <v>78.01242236024845</v>
      </c>
      <c r="AC25" s="137">
        <f t="shared" si="13"/>
        <v>-531</v>
      </c>
      <c r="AD25" s="188">
        <v>4815</v>
      </c>
      <c r="AE25" s="158">
        <v>4388</v>
      </c>
      <c r="AF25" s="139">
        <f>AE25/AD25*100</f>
        <v>91.1318795430945</v>
      </c>
      <c r="AG25" s="137">
        <f t="shared" si="15"/>
        <v>-427</v>
      </c>
      <c r="AH25" s="95">
        <v>280</v>
      </c>
      <c r="AI25" s="95">
        <v>360</v>
      </c>
      <c r="AJ25" s="100">
        <f t="shared" si="28"/>
        <v>128.57142857142858</v>
      </c>
      <c r="AK25" s="98">
        <f t="shared" si="16"/>
        <v>80</v>
      </c>
      <c r="AL25" s="157">
        <v>755</v>
      </c>
      <c r="AM25" s="157">
        <v>770</v>
      </c>
      <c r="AN25" s="136">
        <f t="shared" si="27"/>
        <v>102</v>
      </c>
      <c r="AO25" s="135">
        <f t="shared" si="17"/>
        <v>15</v>
      </c>
      <c r="AP25" s="157">
        <v>4641</v>
      </c>
      <c r="AQ25" s="157">
        <v>4522</v>
      </c>
      <c r="AR25" s="138">
        <f t="shared" si="18"/>
        <v>97.4</v>
      </c>
      <c r="AS25" s="137">
        <f t="shared" si="19"/>
        <v>-119</v>
      </c>
      <c r="AT25" s="134">
        <v>534</v>
      </c>
      <c r="AU25" s="95">
        <v>458</v>
      </c>
      <c r="AV25" s="100">
        <f t="shared" si="20"/>
        <v>85.76779026217228</v>
      </c>
      <c r="AW25" s="98">
        <f t="shared" si="21"/>
        <v>-76</v>
      </c>
      <c r="AX25" s="134">
        <v>433</v>
      </c>
      <c r="AY25" s="95">
        <v>383</v>
      </c>
      <c r="AZ25" s="100">
        <f t="shared" si="22"/>
        <v>88.45265588914549</v>
      </c>
      <c r="BA25" s="98">
        <f t="shared" si="23"/>
        <v>-50</v>
      </c>
      <c r="BB25" s="95">
        <v>2167</v>
      </c>
      <c r="BC25" s="95">
        <v>2653</v>
      </c>
      <c r="BD25" s="98">
        <f t="shared" si="24"/>
        <v>486</v>
      </c>
      <c r="BE25" s="157">
        <v>270</v>
      </c>
      <c r="BF25" s="157">
        <v>362</v>
      </c>
      <c r="BG25" s="138">
        <f t="shared" si="25"/>
        <v>134.1</v>
      </c>
      <c r="BH25" s="137">
        <f t="shared" si="26"/>
        <v>92</v>
      </c>
      <c r="BI25" s="21"/>
      <c r="BJ25" s="21"/>
      <c r="BK25" s="21"/>
      <c r="BL25" s="21"/>
      <c r="BM25" s="4"/>
      <c r="BN25" s="4"/>
    </row>
    <row r="26" spans="1:66" s="10" customFormat="1" ht="19.5" customHeight="1">
      <c r="A26" s="94" t="s">
        <v>158</v>
      </c>
      <c r="B26" s="134">
        <v>3588</v>
      </c>
      <c r="C26" s="134">
        <v>3189</v>
      </c>
      <c r="D26" s="99">
        <f t="shared" si="0"/>
        <v>88.87959866220736</v>
      </c>
      <c r="E26" s="98">
        <f t="shared" si="1"/>
        <v>-399</v>
      </c>
      <c r="F26" s="134">
        <v>2551</v>
      </c>
      <c r="G26" s="134">
        <v>2286</v>
      </c>
      <c r="H26" s="99">
        <f t="shared" si="2"/>
        <v>89.61191689533517</v>
      </c>
      <c r="I26" s="98">
        <f t="shared" si="3"/>
        <v>-265</v>
      </c>
      <c r="J26" s="95">
        <v>5190</v>
      </c>
      <c r="K26" s="95">
        <v>5900</v>
      </c>
      <c r="L26" s="99">
        <f t="shared" si="4"/>
        <v>113.68015414258188</v>
      </c>
      <c r="M26" s="98">
        <f t="shared" si="5"/>
        <v>710</v>
      </c>
      <c r="N26" s="134">
        <v>3555</v>
      </c>
      <c r="O26" s="134">
        <v>4366</v>
      </c>
      <c r="P26" s="100">
        <f t="shared" si="6"/>
        <v>122.81293952180027</v>
      </c>
      <c r="Q26" s="19">
        <f t="shared" si="7"/>
        <v>811</v>
      </c>
      <c r="R26" s="134">
        <v>845</v>
      </c>
      <c r="S26" s="134">
        <v>895</v>
      </c>
      <c r="T26" s="100">
        <f t="shared" si="8"/>
        <v>105.91715976331362</v>
      </c>
      <c r="U26" s="98">
        <f t="shared" si="9"/>
        <v>50</v>
      </c>
      <c r="V26" s="188">
        <v>12514</v>
      </c>
      <c r="W26" s="158">
        <v>14470</v>
      </c>
      <c r="X26" s="139">
        <f t="shared" si="10"/>
        <v>115.63049384689148</v>
      </c>
      <c r="Y26" s="137">
        <f t="shared" si="11"/>
        <v>1956</v>
      </c>
      <c r="Z26" s="188">
        <v>3419</v>
      </c>
      <c r="AA26" s="158">
        <v>3123</v>
      </c>
      <c r="AB26" s="139">
        <f t="shared" si="12"/>
        <v>91.34249780637613</v>
      </c>
      <c r="AC26" s="137">
        <f t="shared" si="13"/>
        <v>-296</v>
      </c>
      <c r="AD26" s="188">
        <v>4716</v>
      </c>
      <c r="AE26" s="158">
        <v>5601</v>
      </c>
      <c r="AF26" s="139">
        <f>AE26/AD26*100</f>
        <v>118.76590330788804</v>
      </c>
      <c r="AG26" s="137">
        <f t="shared" si="15"/>
        <v>885</v>
      </c>
      <c r="AH26" s="95">
        <v>777</v>
      </c>
      <c r="AI26" s="95">
        <v>795</v>
      </c>
      <c r="AJ26" s="100">
        <f t="shared" si="28"/>
        <v>102.31660231660231</v>
      </c>
      <c r="AK26" s="98">
        <f t="shared" si="16"/>
        <v>18</v>
      </c>
      <c r="AL26" s="157">
        <v>877</v>
      </c>
      <c r="AM26" s="157">
        <v>1275</v>
      </c>
      <c r="AN26" s="136">
        <f t="shared" si="27"/>
        <v>145.4</v>
      </c>
      <c r="AO26" s="135">
        <f t="shared" si="17"/>
        <v>398</v>
      </c>
      <c r="AP26" s="157">
        <v>5176</v>
      </c>
      <c r="AQ26" s="157">
        <v>5830</v>
      </c>
      <c r="AR26" s="138">
        <f t="shared" si="18"/>
        <v>112.6</v>
      </c>
      <c r="AS26" s="137">
        <f t="shared" si="19"/>
        <v>654</v>
      </c>
      <c r="AT26" s="134">
        <v>903</v>
      </c>
      <c r="AU26" s="95">
        <v>809</v>
      </c>
      <c r="AV26" s="100">
        <f t="shared" si="20"/>
        <v>89.59025470653378</v>
      </c>
      <c r="AW26" s="98">
        <f t="shared" si="21"/>
        <v>-94</v>
      </c>
      <c r="AX26" s="134">
        <v>766</v>
      </c>
      <c r="AY26" s="95">
        <v>711</v>
      </c>
      <c r="AZ26" s="100">
        <f t="shared" si="22"/>
        <v>92.81984334203656</v>
      </c>
      <c r="BA26" s="98">
        <f t="shared" si="23"/>
        <v>-55</v>
      </c>
      <c r="BB26" s="95">
        <v>1913</v>
      </c>
      <c r="BC26" s="95">
        <v>2459</v>
      </c>
      <c r="BD26" s="98">
        <f t="shared" si="24"/>
        <v>546</v>
      </c>
      <c r="BE26" s="157">
        <v>33</v>
      </c>
      <c r="BF26" s="157">
        <v>23</v>
      </c>
      <c r="BG26" s="138">
        <f t="shared" si="25"/>
        <v>69.7</v>
      </c>
      <c r="BH26" s="137">
        <f t="shared" si="26"/>
        <v>-10</v>
      </c>
      <c r="BI26" s="21"/>
      <c r="BJ26" s="21"/>
      <c r="BK26" s="21"/>
      <c r="BL26" s="21"/>
      <c r="BM26" s="4"/>
      <c r="BN26" s="4"/>
    </row>
    <row r="27" spans="5:63" s="23" customFormat="1" ht="15.75"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AP27" s="25"/>
      <c r="AQ27" s="25"/>
      <c r="AR27" s="25"/>
      <c r="AS27" s="26"/>
      <c r="BA27" s="27"/>
      <c r="BB27" s="27"/>
      <c r="BC27" s="27"/>
      <c r="BJ27" s="21"/>
      <c r="BK27" s="21"/>
    </row>
    <row r="28" spans="5:55" s="23" customFormat="1" ht="12.75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AP28" s="25"/>
      <c r="AQ28" s="25"/>
      <c r="AR28" s="25"/>
      <c r="AS28" s="26"/>
      <c r="BA28" s="27"/>
      <c r="BB28" s="27"/>
      <c r="BC28" s="27"/>
    </row>
    <row r="29" s="23" customFormat="1" ht="12.75"/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</sheetData>
  <sheetProtection/>
  <mergeCells count="63">
    <mergeCell ref="B1:M1"/>
    <mergeCell ref="B2:M2"/>
    <mergeCell ref="BB6:BB7"/>
    <mergeCell ref="BC6:BC7"/>
    <mergeCell ref="BE6:BE7"/>
    <mergeCell ref="BF6:BF7"/>
    <mergeCell ref="AJ6:AK6"/>
    <mergeCell ref="AL6:AL7"/>
    <mergeCell ref="AM6:AM7"/>
    <mergeCell ref="AN6:AO6"/>
    <mergeCell ref="BG6:BH6"/>
    <mergeCell ref="AT6:AT7"/>
    <mergeCell ref="AU6:AU7"/>
    <mergeCell ref="AV6:AW6"/>
    <mergeCell ref="AX6:AX7"/>
    <mergeCell ref="AY6:AY7"/>
    <mergeCell ref="AZ6:BA6"/>
    <mergeCell ref="AP6:AQ6"/>
    <mergeCell ref="AR6:AS6"/>
    <mergeCell ref="AB6:AC6"/>
    <mergeCell ref="AD6:AD7"/>
    <mergeCell ref="AE6:AE7"/>
    <mergeCell ref="AF6:AG6"/>
    <mergeCell ref="AH6:AH7"/>
    <mergeCell ref="AI6:AI7"/>
    <mergeCell ref="T6:U6"/>
    <mergeCell ref="V6:V7"/>
    <mergeCell ref="W6:W7"/>
    <mergeCell ref="X6:Y6"/>
    <mergeCell ref="Z6:Z7"/>
    <mergeCell ref="AA6:AA7"/>
    <mergeCell ref="L6:M6"/>
    <mergeCell ref="N6:N7"/>
    <mergeCell ref="O6:O7"/>
    <mergeCell ref="P6:Q6"/>
    <mergeCell ref="R6:R7"/>
    <mergeCell ref="S6:S7"/>
    <mergeCell ref="AL3:AO5"/>
    <mergeCell ref="AP3:AS5"/>
    <mergeCell ref="AT3:AW5"/>
    <mergeCell ref="AX3:BA5"/>
    <mergeCell ref="BB3:BD5"/>
    <mergeCell ref="BE3:BH5"/>
    <mergeCell ref="A3:A7"/>
    <mergeCell ref="B3:E5"/>
    <mergeCell ref="F3:I5"/>
    <mergeCell ref="J3:M5"/>
    <mergeCell ref="N3:Q5"/>
    <mergeCell ref="R3:U5"/>
    <mergeCell ref="G6:G7"/>
    <mergeCell ref="H6:I6"/>
    <mergeCell ref="J6:J7"/>
    <mergeCell ref="K6:K7"/>
    <mergeCell ref="B6:B7"/>
    <mergeCell ref="C6:C7"/>
    <mergeCell ref="D6:E6"/>
    <mergeCell ref="F6:F7"/>
    <mergeCell ref="BD6:BD7"/>
    <mergeCell ref="V3:Y5"/>
    <mergeCell ref="AH3:AK5"/>
    <mergeCell ref="Z3:AG3"/>
    <mergeCell ref="Z4:AC5"/>
    <mergeCell ref="AD4:AG5"/>
  </mergeCells>
  <printOptions verticalCentered="1"/>
  <pageMargins left="0.1968503937007874" right="0.1968503937007874" top="0.3937007874015748" bottom="0.3937007874015748" header="0.15748031496062992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User_91</cp:lastModifiedBy>
  <cp:lastPrinted>2019-01-09T09:36:10Z</cp:lastPrinted>
  <dcterms:created xsi:type="dcterms:W3CDTF">2017-11-17T08:56:41Z</dcterms:created>
  <dcterms:modified xsi:type="dcterms:W3CDTF">2019-05-21T07:37:17Z</dcterms:modified>
  <cp:category/>
  <cp:version/>
  <cp:contentType/>
  <cp:contentStatus/>
</cp:coreProperties>
</file>