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760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>'[5]Sheet3'!$A$3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'5'!$A$1:$E$31</definedName>
    <definedName name="олд" localSheetId="2">'[3]Sheet1 (3)'!#REF!</definedName>
    <definedName name="олд" localSheetId="3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'[6]Sheet3'!$A$2</definedName>
    <definedName name="ц" localSheetId="2">'[6]Sheet3'!$A$2</definedName>
    <definedName name="ц" localSheetId="3">'[6]Sheet3'!$A$2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<sst xmlns="http://schemas.openxmlformats.org/spreadsheetml/2006/main" count="225" uniqueCount="143">
  <si>
    <t>Показник</t>
  </si>
  <si>
    <t>2017 р.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</si>
  <si>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</si>
  <si>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</si>
  <si>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</si>
  <si>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</si>
  <si>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</si>
  <si>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</si>
  <si>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</si>
  <si>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</si>
  <si>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</si>
  <si>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</si>
  <si>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</si>
  <si>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</si>
  <si>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</si>
  <si>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</si>
  <si>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</si>
  <si>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</si>
  <si>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</si>
  <si>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</si>
  <si>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</si>
  <si>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</si>
  <si>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</si>
  <si>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</si>
  <si>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</si>
  <si>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</si>
  <si>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</si>
  <si>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</si>
  <si>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</si>
  <si>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</si>
  <si>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</si>
  <si>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</si>
  <si>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</si>
  <si>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</si>
  <si>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</si>
  <si>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</si>
  <si>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</si>
  <si>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</si>
  <si>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</si>
  <si>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</si>
  <si>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</si>
  <si>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</si>
  <si>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</si>
  <si>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</si>
  <si>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</si>
  <si>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</si>
  <si>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</si>
  <si>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</si>
  <si>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</si>
  <si>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</si>
  <si>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</si>
  <si>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</si>
  <si>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</si>
  <si>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</si>
  <si>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</si>
  <si>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</si>
  <si>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</si>
  <si>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</si>
  <si>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</si>
  <si>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</si>
  <si>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>2018 р.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</si>
  <si>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</si>
  <si>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</si>
  <si>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</si>
  <si>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</si>
  <si>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</si>
  <si>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</si>
  <si>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</si>
  <si>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</si>
  <si>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</si>
  <si>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</si>
  <si>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</si>
  <si>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</si>
  <si>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</si>
  <si>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</si>
  <si>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</si>
  <si>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</si>
  <si>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</si>
  <si>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</si>
  <si>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</si>
  <si>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</si>
  <si>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</si>
  <si>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</si>
  <si>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 xml:space="preserve"> + (-)                            осіб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</si>
  <si>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</si>
  <si>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</si>
  <si>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</si>
  <si>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Працевлаштовано до набуття статусу  безробітного, осіб</t>
  </si>
  <si>
    <t>які навчаються в навчальних закладах різних типів</t>
  </si>
  <si>
    <t>2017 рік</t>
  </si>
  <si>
    <t>Чисельність осіб, які брали участь у громадських  та інших роботах тимчасового характеру</t>
  </si>
  <si>
    <t>у 6,7 р.</t>
  </si>
  <si>
    <t>Економічна активність населення у середньому за І квартал 2017 - 2018 рр.                                                                                                                                                          по Івано-Франківській області</t>
  </si>
  <si>
    <t>І квартал       2017 року</t>
  </si>
  <si>
    <t>І квартал           2018 року</t>
  </si>
  <si>
    <t>у 8,5 р.</t>
  </si>
  <si>
    <t>2018 рік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</si>
  <si>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</si>
  <si>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</si>
  <si>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</si>
  <si>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</si>
  <si>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</si>
  <si>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</si>
  <si>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</si>
  <si>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</si>
  <si>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</si>
  <si>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</si>
  <si>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</si>
  <si>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</si>
  <si>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</si>
  <si>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</si>
  <si>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</si>
  <si>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</si>
  <si>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</si>
  <si>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8. Кількість роботодавців, які надали інформацію про вакансії,  одиниць</t>
  </si>
  <si>
    <t>9. Кількість вакансій, одиниць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</si>
  <si>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</si>
  <si>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</si>
  <si>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</si>
  <si>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одиниць</t>
  </si>
  <si>
    <t>у 14,8 р.</t>
  </si>
  <si>
    <t>у 4,2 р.</t>
  </si>
  <si>
    <t>у 19,5 р.</t>
  </si>
  <si>
    <t xml:space="preserve">січень - серпень     2017 р. </t>
  </si>
  <si>
    <t xml:space="preserve">січень - серпень    2018 р. </t>
  </si>
  <si>
    <t>Інформація щодо запланованого масового вивільнення працівників                                                                                             за січень - серпень 2017-2018 рр.</t>
  </si>
  <si>
    <t>Інформація щодо запланованого масового вивільнення працівників                                                                                             за січень - серпень 2017 - 2018 рр.</t>
  </si>
  <si>
    <t>у 15,2 р.</t>
  </si>
  <si>
    <t>у 20,4 р.</t>
  </si>
  <si>
    <t>у 10,7 р.</t>
  </si>
  <si>
    <t>у 4,0 р.</t>
  </si>
  <si>
    <t>у 7,9 р.</t>
  </si>
  <si>
    <t>у січні-серпні 2017-2018 рр.</t>
  </si>
  <si>
    <t>Середній розмір допомоги по безробіттю у серпні, грн.</t>
  </si>
  <si>
    <t>за січень-серпень 2017-2018 рр.</t>
  </si>
  <si>
    <t>Станом на 1 вересня</t>
  </si>
  <si>
    <t>на                 1 вересня         2017 р.</t>
  </si>
  <si>
    <t>на                    1 вересня          2018 р.</t>
  </si>
  <si>
    <t xml:space="preserve">     + 6,2 в.п.</t>
  </si>
  <si>
    <t>12. Середній розмір допомоги по безробіттю, у серпні, грн.</t>
  </si>
  <si>
    <t xml:space="preserve"> + 507 грн.</t>
  </si>
  <si>
    <t xml:space="preserve"> - 2 особи</t>
  </si>
  <si>
    <t xml:space="preserve"> + 999 грн.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</si>
</sst>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" borderId="0" applyNumberFormat="0" applyBorder="0" applyAlignment="0" applyProtection="0"/>
    <xf numFmtId="0" fontId="37" fillId="28" borderId="0" applyNumberFormat="0" applyBorder="0" applyAlignment="0" applyProtection="0"/>
    <xf numFmtId="0" fontId="37" fillId="5" borderId="0" applyNumberFormat="0" applyBorder="0" applyAlignment="0" applyProtection="0"/>
    <xf numFmtId="0" fontId="37" fillId="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25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40" borderId="0" applyNumberFormat="0" applyBorder="0" applyAlignment="0" applyProtection="0"/>
    <xf numFmtId="0" fontId="40" fillId="16" borderId="1" applyNumberFormat="0" applyAlignment="0" applyProtection="0"/>
    <xf numFmtId="0" fontId="51" fillId="6" borderId="1" applyNumberFormat="0" applyAlignment="0" applyProtection="0"/>
    <xf numFmtId="0" fontId="44" fillId="36" borderId="2" applyNumberFormat="0" applyAlignment="0" applyProtection="0"/>
    <xf numFmtId="0" fontId="47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9" fillId="2" borderId="0" applyNumberFormat="0" applyBorder="0" applyAlignment="0" applyProtection="0"/>
    <xf numFmtId="0" fontId="41" fillId="0" borderId="3" applyNumberFormat="0" applyFill="0" applyAlignment="0" applyProtection="0"/>
    <xf numFmtId="0" fontId="52" fillId="0" borderId="4" applyNumberFormat="0" applyFill="0" applyAlignment="0" applyProtection="0"/>
    <xf numFmtId="0" fontId="42" fillId="0" borderId="5" applyNumberFormat="0" applyFill="0" applyAlignment="0" applyProtection="0"/>
    <xf numFmtId="0" fontId="53" fillId="0" borderId="6" applyNumberFormat="0" applyFill="0" applyAlignment="0" applyProtection="0"/>
    <xf numFmtId="0" fontId="43" fillId="0" borderId="7" applyNumberFormat="0" applyFill="0" applyAlignment="0" applyProtection="0"/>
    <xf numFmtId="0" fontId="5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4" borderId="1" applyNumberFormat="0" applyAlignment="0" applyProtection="0"/>
    <xf numFmtId="0" fontId="38" fillId="17" borderId="1" applyNumberFormat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45" fillId="17" borderId="0" applyNumberFormat="0" applyBorder="0" applyAlignment="0" applyProtection="0"/>
    <xf numFmtId="0" fontId="55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9" fillId="16" borderId="12" applyNumberFormat="0" applyAlignment="0" applyProtection="0"/>
    <xf numFmtId="0" fontId="39" fillId="6" borderId="12" applyNumberFormat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3" fillId="47" borderId="13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48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68" fillId="0" borderId="17" applyNumberFormat="0" applyFill="0" applyAlignment="0" applyProtection="0"/>
    <xf numFmtId="0" fontId="69" fillId="49" borderId="18" applyNumberFormat="0" applyAlignment="0" applyProtection="0"/>
    <xf numFmtId="0" fontId="70" fillId="0" borderId="0" applyNumberFormat="0" applyFill="0" applyBorder="0" applyAlignment="0" applyProtection="0"/>
    <xf numFmtId="0" fontId="71" fillId="50" borderId="13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3" fillId="0" borderId="19" applyNumberFormat="0" applyFill="0" applyAlignment="0" applyProtection="0"/>
    <xf numFmtId="0" fontId="74" fillId="51" borderId="0" applyNumberFormat="0" applyBorder="0" applyAlignment="0" applyProtection="0"/>
    <xf numFmtId="0" fontId="0" fillId="52" borderId="20" applyNumberFormat="0" applyFont="0" applyAlignment="0" applyProtection="0"/>
    <xf numFmtId="0" fontId="75" fillId="50" borderId="21" applyNumberFormat="0" applyAlignment="0" applyProtection="0"/>
    <xf numFmtId="0" fontId="76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3" fillId="0" borderId="22" xfId="156" applyNumberFormat="1" applyFont="1" applyFill="1" applyBorder="1" applyAlignment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1" fillId="0" borderId="0" xfId="156" applyNumberFormat="1" applyFont="1" applyFill="1" applyBorder="1" applyAlignment="1" applyProtection="1">
      <alignment horizontal="center" vertical="center" wrapText="1"/>
      <protection/>
    </xf>
    <xf numFmtId="1" fontId="2" fillId="0" borderId="0" xfId="156" applyNumberFormat="1" applyFont="1" applyFill="1" applyBorder="1" applyAlignment="1" applyProtection="1">
      <alignment horizontal="center" vertical="center"/>
      <protection locked="0"/>
    </xf>
    <xf numFmtId="1" fontId="13" fillId="0" borderId="23" xfId="156" applyNumberFormat="1" applyFont="1" applyFill="1" applyBorder="1" applyAlignment="1" applyProtection="1">
      <alignment horizontal="center" vertical="center" wrapText="1"/>
      <protection/>
    </xf>
    <xf numFmtId="1" fontId="10" fillId="0" borderId="23" xfId="156" applyNumberFormat="1" applyFont="1" applyFill="1" applyBorder="1" applyAlignment="1" applyProtection="1">
      <alignment horizontal="center" vertical="center" wrapText="1"/>
      <protection/>
    </xf>
    <xf numFmtId="1" fontId="12" fillId="0" borderId="23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3" xfId="156" applyNumberFormat="1" applyFont="1" applyFill="1" applyBorder="1" applyAlignment="1" applyProtection="1">
      <alignment horizontal="center"/>
      <protection/>
    </xf>
    <xf numFmtId="1" fontId="2" fillId="0" borderId="0" xfId="156" applyNumberFormat="1" applyFont="1" applyFill="1" applyBorder="1" applyAlignment="1" applyProtection="1">
      <alignment horizontal="center"/>
      <protection/>
    </xf>
    <xf numFmtId="1" fontId="4" fillId="0" borderId="23" xfId="156" applyNumberFormat="1" applyFont="1" applyFill="1" applyBorder="1" applyAlignment="1" applyProtection="1">
      <alignment horizontal="center" vertical="center"/>
      <protection locked="0"/>
    </xf>
    <xf numFmtId="173" fontId="11" fillId="0" borderId="0" xfId="156" applyNumberFormat="1" applyFont="1" applyFill="1" applyAlignment="1" applyProtection="1">
      <alignment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73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1" applyFont="1" applyFill="1">
      <alignment/>
      <protection/>
    </xf>
    <xf numFmtId="0" fontId="20" fillId="0" borderId="0" xfId="161" applyFont="1" applyFill="1" applyBorder="1" applyAlignment="1">
      <alignment horizontal="center"/>
      <protection/>
    </xf>
    <xf numFmtId="0" fontId="20" fillId="0" borderId="0" xfId="161" applyFont="1" applyFill="1">
      <alignment/>
      <protection/>
    </xf>
    <xf numFmtId="0" fontId="22" fillId="0" borderId="0" xfId="161" applyFont="1" applyFill="1" applyAlignment="1">
      <alignment vertical="center"/>
      <protection/>
    </xf>
    <xf numFmtId="1" fontId="23" fillId="0" borderId="0" xfId="161" applyNumberFormat="1" applyFont="1" applyFill="1">
      <alignment/>
      <protection/>
    </xf>
    <xf numFmtId="0" fontId="23" fillId="0" borderId="0" xfId="161" applyFont="1" applyFill="1">
      <alignment/>
      <protection/>
    </xf>
    <xf numFmtId="0" fontId="22" fillId="0" borderId="0" xfId="161" applyFont="1" applyFill="1" applyAlignment="1">
      <alignment vertical="center" wrapText="1"/>
      <protection/>
    </xf>
    <xf numFmtId="0" fontId="23" fillId="0" borderId="0" xfId="161" applyFont="1" applyFill="1" applyAlignment="1">
      <alignment vertical="center"/>
      <protection/>
    </xf>
    <xf numFmtId="0" fontId="23" fillId="0" borderId="0" xfId="161" applyFont="1" applyFill="1" applyAlignment="1">
      <alignment horizontal="center"/>
      <protection/>
    </xf>
    <xf numFmtId="0" fontId="23" fillId="0" borderId="0" xfId="161" applyFont="1" applyFill="1" applyAlignment="1">
      <alignment wrapText="1"/>
      <protection/>
    </xf>
    <xf numFmtId="3" fontId="21" fillId="0" borderId="23" xfId="161" applyNumberFormat="1" applyFont="1" applyFill="1" applyBorder="1" applyAlignment="1">
      <alignment horizontal="center" vertical="center"/>
      <protection/>
    </xf>
    <xf numFmtId="0" fontId="20" fillId="0" borderId="0" xfId="161" applyFont="1" applyFill="1" applyAlignment="1">
      <alignment vertical="center"/>
      <protection/>
    </xf>
    <xf numFmtId="3" fontId="27" fillId="0" borderId="0" xfId="161" applyNumberFormat="1" applyFont="1" applyFill="1" applyAlignment="1">
      <alignment horizontal="center" vertical="center"/>
      <protection/>
    </xf>
    <xf numFmtId="3" fontId="26" fillId="0" borderId="23" xfId="161" applyNumberFormat="1" applyFont="1" applyFill="1" applyBorder="1" applyAlignment="1">
      <alignment horizontal="center" vertical="center" wrapText="1"/>
      <protection/>
    </xf>
    <xf numFmtId="3" fontId="23" fillId="0" borderId="0" xfId="161" applyNumberFormat="1" applyFont="1" applyFill="1">
      <alignment/>
      <protection/>
    </xf>
    <xf numFmtId="173" fontId="23" fillId="0" borderId="0" xfId="161" applyNumberFormat="1" applyFont="1" applyFill="1">
      <alignment/>
      <protection/>
    </xf>
    <xf numFmtId="3" fontId="4" fillId="0" borderId="23" xfId="154" applyNumberFormat="1" applyFont="1" applyFill="1" applyBorder="1" applyAlignment="1">
      <alignment horizontal="center" vertical="center" wrapText="1"/>
      <protection/>
    </xf>
    <xf numFmtId="0" fontId="31" fillId="0" borderId="0" xfId="151" applyFont="1">
      <alignment/>
      <protection/>
    </xf>
    <xf numFmtId="0" fontId="23" fillId="0" borderId="0" xfId="151" applyFont="1">
      <alignment/>
      <protection/>
    </xf>
    <xf numFmtId="0" fontId="20" fillId="0" borderId="0" xfId="151" applyFont="1" applyBorder="1" applyAlignment="1">
      <alignment horizontal="left" vertical="top" wrapText="1"/>
      <protection/>
    </xf>
    <xf numFmtId="0" fontId="31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31" fillId="0" borderId="0" xfId="151" applyFont="1">
      <alignment/>
      <protection/>
    </xf>
    <xf numFmtId="0" fontId="31" fillId="0" borderId="0" xfId="151" applyFont="1" applyBorder="1">
      <alignment/>
      <protection/>
    </xf>
    <xf numFmtId="0" fontId="2" fillId="0" borderId="0" xfId="158" applyFont="1" applyAlignment="1">
      <alignment vertical="top"/>
      <protection/>
    </xf>
    <xf numFmtId="0" fontId="33" fillId="0" borderId="0" xfId="151" applyFont="1" applyAlignment="1">
      <alignment vertical="top"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3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3" xfId="158" applyFont="1" applyBorder="1" applyAlignment="1">
      <alignment horizontal="center" vertical="center" wrapText="1"/>
      <protection/>
    </xf>
    <xf numFmtId="0" fontId="5" fillId="0" borderId="23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3" xfId="158" applyFont="1" applyFill="1" applyBorder="1" applyAlignment="1">
      <alignment horizontal="center" vertical="center" wrapText="1"/>
      <protection/>
    </xf>
    <xf numFmtId="0" fontId="11" fillId="0" borderId="23" xfId="158" applyFont="1" applyBorder="1" applyAlignment="1">
      <alignment horizontal="center" vertical="center" wrapText="1"/>
      <protection/>
    </xf>
    <xf numFmtId="0" fontId="11" fillId="0" borderId="23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3" xfId="151" applyNumberFormat="1" applyFont="1" applyBorder="1" applyAlignment="1">
      <alignment horizontal="center" vertical="center"/>
      <protection/>
    </xf>
    <xf numFmtId="172" fontId="5" fillId="0" borderId="23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3" xfId="151" applyNumberFormat="1" applyFont="1" applyBorder="1" applyAlignment="1">
      <alignment horizontal="center" vertical="center"/>
      <protection/>
    </xf>
    <xf numFmtId="172" fontId="16" fillId="0" borderId="23" xfId="151" applyNumberFormat="1" applyFont="1" applyBorder="1" applyAlignment="1">
      <alignment horizontal="center" vertical="center"/>
      <protection/>
    </xf>
    <xf numFmtId="173" fontId="16" fillId="0" borderId="0" xfId="158" applyNumberFormat="1" applyFont="1" applyAlignment="1">
      <alignment horizontal="center" vertical="center"/>
      <protection/>
    </xf>
    <xf numFmtId="172" fontId="2" fillId="0" borderId="0" xfId="158" applyNumberFormat="1" applyFont="1" applyAlignment="1">
      <alignment vertical="center"/>
      <protection/>
    </xf>
    <xf numFmtId="173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1" applyFont="1" applyFill="1" applyAlignment="1">
      <alignment horizontal="center"/>
      <protection/>
    </xf>
    <xf numFmtId="0" fontId="18" fillId="0" borderId="0" xfId="161" applyFont="1" applyFill="1" applyAlignment="1">
      <alignment vertical="center" wrapText="1"/>
      <protection/>
    </xf>
    <xf numFmtId="0" fontId="22" fillId="0" borderId="0" xfId="161" applyFont="1" applyFill="1" applyAlignment="1">
      <alignment horizontal="center" vertical="top" wrapText="1"/>
      <protection/>
    </xf>
    <xf numFmtId="0" fontId="21" fillId="0" borderId="24" xfId="161" applyFont="1" applyFill="1" applyBorder="1" applyAlignment="1">
      <alignment horizontal="center" vertical="center" wrapText="1"/>
      <protection/>
    </xf>
    <xf numFmtId="0" fontId="16" fillId="0" borderId="24" xfId="157" applyFont="1" applyBorder="1" applyAlignment="1">
      <alignment vertical="center" wrapText="1"/>
      <protection/>
    </xf>
    <xf numFmtId="0" fontId="16" fillId="0" borderId="25" xfId="157" applyFont="1" applyBorder="1" applyAlignment="1">
      <alignment vertical="center" wrapText="1"/>
      <protection/>
    </xf>
    <xf numFmtId="3" fontId="26" fillId="0" borderId="26" xfId="161" applyNumberFormat="1" applyFont="1" applyFill="1" applyBorder="1" applyAlignment="1">
      <alignment horizontal="center" vertical="center" wrapText="1"/>
      <protection/>
    </xf>
    <xf numFmtId="0" fontId="21" fillId="0" borderId="24" xfId="161" applyFont="1" applyFill="1" applyBorder="1" applyAlignment="1">
      <alignment horizontal="center" vertical="center" wrapText="1"/>
      <protection/>
    </xf>
    <xf numFmtId="3" fontId="21" fillId="55" borderId="23" xfId="161" applyNumberFormat="1" applyFont="1" applyFill="1" applyBorder="1" applyAlignment="1">
      <alignment horizontal="center" vertical="center"/>
      <protection/>
    </xf>
    <xf numFmtId="3" fontId="79" fillId="55" borderId="23" xfId="161" applyNumberFormat="1" applyFont="1" applyFill="1" applyBorder="1" applyAlignment="1">
      <alignment horizontal="center" vertical="center"/>
      <protection/>
    </xf>
    <xf numFmtId="0" fontId="26" fillId="0" borderId="24" xfId="161" applyFont="1" applyFill="1" applyBorder="1" applyAlignment="1">
      <alignment horizontal="left" vertical="center" wrapText="1"/>
      <protection/>
    </xf>
    <xf numFmtId="3" fontId="35" fillId="0" borderId="23" xfId="140" applyNumberFormat="1" applyFont="1" applyBorder="1" applyAlignment="1">
      <alignment horizontal="center" vertical="center" wrapText="1"/>
      <protection/>
    </xf>
    <xf numFmtId="0" fontId="26" fillId="0" borderId="25" xfId="161" applyFont="1" applyFill="1" applyBorder="1" applyAlignment="1">
      <alignment horizontal="left" vertical="center" wrapText="1"/>
      <protection/>
    </xf>
    <xf numFmtId="3" fontId="35" fillId="0" borderId="26" xfId="140" applyNumberFormat="1" applyFont="1" applyBorder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wrapText="1"/>
      <protection/>
    </xf>
    <xf numFmtId="0" fontId="23" fillId="0" borderId="23" xfId="151" applyFont="1" applyBorder="1" applyAlignment="1">
      <alignment horizontal="center" vertical="center" wrapText="1"/>
      <protection/>
    </xf>
    <xf numFmtId="0" fontId="4" fillId="0" borderId="23" xfId="160" applyFont="1" applyBorder="1" applyAlignment="1">
      <alignment horizontal="center" vertical="center" wrapText="1"/>
      <protection/>
    </xf>
    <xf numFmtId="0" fontId="5" fillId="6" borderId="23" xfId="151" applyFont="1" applyFill="1" applyBorder="1" applyAlignment="1">
      <alignment horizontal="left" vertical="center" wrapText="1"/>
      <protection/>
    </xf>
    <xf numFmtId="0" fontId="33" fillId="0" borderId="23" xfId="151" applyFont="1" applyBorder="1" applyAlignment="1">
      <alignment horizontal="left" vertical="center" wrapText="1"/>
      <protection/>
    </xf>
    <xf numFmtId="0" fontId="5" fillId="0" borderId="23" xfId="151" applyFont="1" applyFill="1" applyBorder="1" applyAlignment="1">
      <alignment horizontal="left" vertical="center" wrapText="1"/>
      <protection/>
    </xf>
    <xf numFmtId="0" fontId="33" fillId="0" borderId="23" xfId="151" applyFont="1" applyFill="1" applyBorder="1" applyAlignment="1">
      <alignment horizontal="left" vertical="center" wrapText="1"/>
      <protection/>
    </xf>
    <xf numFmtId="172" fontId="26" fillId="0" borderId="23" xfId="151" applyNumberFormat="1" applyFont="1" applyFill="1" applyBorder="1" applyAlignment="1">
      <alignment horizontal="center" vertical="center"/>
      <protection/>
    </xf>
    <xf numFmtId="172" fontId="26" fillId="0" borderId="23" xfId="151" applyNumberFormat="1" applyFont="1" applyBorder="1" applyAlignment="1">
      <alignment horizontal="center" vertical="center"/>
      <protection/>
    </xf>
    <xf numFmtId="172" fontId="36" fillId="0" borderId="23" xfId="151" applyNumberFormat="1" applyFont="1" applyFill="1" applyBorder="1" applyAlignment="1">
      <alignment horizontal="center" vertical="center"/>
      <protection/>
    </xf>
    <xf numFmtId="172" fontId="36" fillId="0" borderId="23" xfId="151" applyNumberFormat="1" applyFont="1" applyBorder="1" applyAlignment="1">
      <alignment horizontal="center" vertical="center"/>
      <protection/>
    </xf>
    <xf numFmtId="1" fontId="5" fillId="0" borderId="23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3" xfId="142" applyNumberFormat="1" applyFont="1" applyFill="1" applyBorder="1" applyAlignment="1" applyProtection="1">
      <alignment horizontal="left" vertical="center"/>
      <protection/>
    </xf>
    <xf numFmtId="0" fontId="11" fillId="0" borderId="23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1" fontId="28" fillId="0" borderId="22" xfId="156" applyNumberFormat="1" applyFont="1" applyFill="1" applyBorder="1" applyAlignment="1" applyProtection="1">
      <alignment/>
      <protection locked="0"/>
    </xf>
    <xf numFmtId="3" fontId="4" fillId="0" borderId="23" xfId="156" applyNumberFormat="1" applyFont="1" applyFill="1" applyBorder="1" applyAlignment="1" applyProtection="1">
      <alignment horizontal="center" vertical="center"/>
      <protection locked="0"/>
    </xf>
    <xf numFmtId="172" fontId="4" fillId="0" borderId="23" xfId="156" applyNumberFormat="1" applyFont="1" applyFill="1" applyBorder="1" applyAlignment="1" applyProtection="1">
      <alignment horizontal="center" vertical="center"/>
      <protection locked="0"/>
    </xf>
    <xf numFmtId="173" fontId="4" fillId="0" borderId="23" xfId="156" applyNumberFormat="1" applyFont="1" applyFill="1" applyBorder="1" applyAlignment="1" applyProtection="1">
      <alignment horizontal="center" vertical="center"/>
      <protection locked="0"/>
    </xf>
    <xf numFmtId="3" fontId="4" fillId="0" borderId="23" xfId="156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156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3" fontId="81" fillId="0" borderId="26" xfId="140" applyNumberFormat="1" applyFont="1" applyBorder="1" applyAlignment="1">
      <alignment horizontal="center" vertical="center" wrapText="1"/>
      <protection/>
    </xf>
    <xf numFmtId="3" fontId="81" fillId="0" borderId="23" xfId="140" applyNumberFormat="1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2" fontId="26" fillId="0" borderId="23" xfId="161" applyNumberFormat="1" applyFont="1" applyFill="1" applyBorder="1" applyAlignment="1">
      <alignment horizontal="center" vertical="center" wrapText="1"/>
      <protection/>
    </xf>
    <xf numFmtId="172" fontId="21" fillId="0" borderId="23" xfId="161" applyNumberFormat="1" applyFont="1" applyFill="1" applyBorder="1" applyAlignment="1">
      <alignment horizontal="center" vertical="center" wrapText="1"/>
      <protection/>
    </xf>
    <xf numFmtId="3" fontId="26" fillId="0" borderId="28" xfId="161" applyNumberFormat="1" applyFont="1" applyFill="1" applyBorder="1" applyAlignment="1">
      <alignment horizontal="center" vertical="center" wrapText="1"/>
      <protection/>
    </xf>
    <xf numFmtId="3" fontId="21" fillId="0" borderId="28" xfId="161" applyNumberFormat="1" applyFont="1" applyFill="1" applyBorder="1" applyAlignment="1">
      <alignment horizontal="center" vertical="center" wrapText="1"/>
      <protection/>
    </xf>
    <xf numFmtId="172" fontId="21" fillId="0" borderId="23" xfId="161" applyNumberFormat="1" applyFont="1" applyFill="1" applyBorder="1" applyAlignment="1">
      <alignment horizontal="center" vertical="center"/>
      <protection/>
    </xf>
    <xf numFmtId="172" fontId="26" fillId="0" borderId="23" xfId="161" applyNumberFormat="1" applyFont="1" applyFill="1" applyBorder="1" applyAlignment="1">
      <alignment horizontal="center" vertical="center"/>
      <protection/>
    </xf>
    <xf numFmtId="0" fontId="5" fillId="0" borderId="29" xfId="158" applyFont="1" applyFill="1" applyBorder="1" applyAlignment="1">
      <alignment horizontal="center" vertical="center" wrapText="1"/>
      <protection/>
    </xf>
    <xf numFmtId="172" fontId="26" fillId="0" borderId="26" xfId="161" applyNumberFormat="1" applyFont="1" applyFill="1" applyBorder="1" applyAlignment="1">
      <alignment horizontal="center" vertical="center" wrapText="1"/>
      <protection/>
    </xf>
    <xf numFmtId="3" fontId="26" fillId="0" borderId="30" xfId="161" applyNumberFormat="1" applyFont="1" applyFill="1" applyBorder="1" applyAlignment="1">
      <alignment horizontal="center" vertical="center" wrapText="1"/>
      <protection/>
    </xf>
    <xf numFmtId="3" fontId="21" fillId="0" borderId="28" xfId="161" applyNumberFormat="1" applyFont="1" applyFill="1" applyBorder="1" applyAlignment="1">
      <alignment horizontal="center" vertical="center"/>
      <protection/>
    </xf>
    <xf numFmtId="3" fontId="26" fillId="0" borderId="28" xfId="161" applyNumberFormat="1" applyFont="1" applyFill="1" applyBorder="1" applyAlignment="1">
      <alignment horizontal="center" vertical="center"/>
      <protection/>
    </xf>
    <xf numFmtId="0" fontId="2" fillId="0" borderId="23" xfId="155" applyFont="1" applyFill="1" applyBorder="1" applyAlignment="1">
      <alignment horizontal="center" vertical="center"/>
      <protection/>
    </xf>
    <xf numFmtId="0" fontId="2" fillId="0" borderId="23" xfId="155" applyFont="1" applyFill="1" applyBorder="1" applyAlignment="1">
      <alignment horizontal="center" vertical="center" wrapText="1"/>
      <protection/>
    </xf>
    <xf numFmtId="0" fontId="4" fillId="0" borderId="31" xfId="155" applyFont="1" applyFill="1" applyBorder="1" applyAlignment="1">
      <alignment vertical="center" wrapText="1"/>
      <protection/>
    </xf>
    <xf numFmtId="0" fontId="11" fillId="0" borderId="32" xfId="155" applyFont="1" applyFill="1" applyBorder="1" applyAlignment="1">
      <alignment vertical="center" wrapText="1"/>
      <protection/>
    </xf>
    <xf numFmtId="0" fontId="4" fillId="0" borderId="23" xfId="155" applyFont="1" applyBorder="1" applyAlignment="1">
      <alignment vertical="center" wrapText="1"/>
      <protection/>
    </xf>
    <xf numFmtId="0" fontId="4" fillId="0" borderId="33" xfId="155" applyFont="1" applyBorder="1" applyAlignment="1">
      <alignment vertical="center" wrapText="1"/>
      <protection/>
    </xf>
    <xf numFmtId="0" fontId="4" fillId="0" borderId="31" xfId="155" applyFont="1" applyBorder="1" applyAlignment="1">
      <alignment horizontal="left" vertical="center" wrapText="1" indent="1"/>
      <protection/>
    </xf>
    <xf numFmtId="0" fontId="4" fillId="0" borderId="34" xfId="155" applyFont="1" applyBorder="1" applyAlignment="1">
      <alignment horizontal="left" vertical="center" wrapText="1" indent="1"/>
      <protection/>
    </xf>
    <xf numFmtId="0" fontId="4" fillId="0" borderId="32" xfId="155" applyFont="1" applyBorder="1" applyAlignment="1">
      <alignment vertical="center" wrapText="1"/>
      <protection/>
    </xf>
    <xf numFmtId="0" fontId="4" fillId="0" borderId="23" xfId="155" applyFont="1" applyFill="1" applyBorder="1" applyAlignment="1">
      <alignment vertical="center" wrapText="1"/>
      <protection/>
    </xf>
    <xf numFmtId="0" fontId="4" fillId="0" borderId="32" xfId="155" applyFont="1" applyFill="1" applyBorder="1" applyAlignment="1">
      <alignment vertical="center" wrapText="1"/>
      <protection/>
    </xf>
    <xf numFmtId="0" fontId="4" fillId="0" borderId="34" xfId="155" applyFont="1" applyBorder="1" applyAlignment="1">
      <alignment vertical="center" wrapText="1"/>
      <protection/>
    </xf>
    <xf numFmtId="0" fontId="4" fillId="55" borderId="32" xfId="155" applyFont="1" applyFill="1" applyBorder="1" applyAlignment="1">
      <alignment vertical="center" wrapText="1"/>
      <protection/>
    </xf>
    <xf numFmtId="0" fontId="11" fillId="0" borderId="35" xfId="155" applyFont="1" applyFill="1" applyBorder="1" applyAlignment="1">
      <alignment vertical="center" wrapText="1"/>
      <protection/>
    </xf>
    <xf numFmtId="173" fontId="4" fillId="0" borderId="31" xfId="155" applyNumberFormat="1" applyFont="1" applyFill="1" applyBorder="1" applyAlignment="1">
      <alignment horizontal="center" vertical="center"/>
      <protection/>
    </xf>
    <xf numFmtId="173" fontId="11" fillId="0" borderId="32" xfId="155" applyNumberFormat="1" applyFont="1" applyFill="1" applyBorder="1" applyAlignment="1">
      <alignment horizontal="center" vertical="center"/>
      <protection/>
    </xf>
    <xf numFmtId="173" fontId="4" fillId="0" borderId="23" xfId="155" applyNumberFormat="1" applyFont="1" applyFill="1" applyBorder="1" applyAlignment="1">
      <alignment horizontal="center" vertical="center"/>
      <protection/>
    </xf>
    <xf numFmtId="172" fontId="4" fillId="0" borderId="27" xfId="155" applyNumberFormat="1" applyFont="1" applyFill="1" applyBorder="1" applyAlignment="1">
      <alignment horizontal="center" vertical="center" wrapText="1"/>
      <protection/>
    </xf>
    <xf numFmtId="173" fontId="4" fillId="0" borderId="32" xfId="155" applyNumberFormat="1" applyFont="1" applyFill="1" applyBorder="1" applyAlignment="1">
      <alignment horizontal="center" vertical="center"/>
      <protection/>
    </xf>
    <xf numFmtId="173" fontId="4" fillId="0" borderId="34" xfId="155" applyNumberFormat="1" applyFont="1" applyFill="1" applyBorder="1" applyAlignment="1">
      <alignment horizontal="center" vertical="center"/>
      <protection/>
    </xf>
    <xf numFmtId="173" fontId="4" fillId="0" borderId="36" xfId="155" applyNumberFormat="1" applyFont="1" applyFill="1" applyBorder="1" applyAlignment="1">
      <alignment horizontal="center" vertical="center"/>
      <protection/>
    </xf>
    <xf numFmtId="173" fontId="4" fillId="0" borderId="37" xfId="155" applyNumberFormat="1" applyFont="1" applyFill="1" applyBorder="1" applyAlignment="1">
      <alignment horizontal="center" vertical="center"/>
      <protection/>
    </xf>
    <xf numFmtId="173" fontId="4" fillId="55" borderId="37" xfId="155" applyNumberFormat="1" applyFont="1" applyFill="1" applyBorder="1" applyAlignment="1">
      <alignment horizontal="center" vertical="center"/>
      <protection/>
    </xf>
    <xf numFmtId="0" fontId="11" fillId="0" borderId="23" xfId="155" applyFont="1" applyFill="1" applyBorder="1" applyAlignment="1">
      <alignment horizontal="center" vertical="center"/>
      <protection/>
    </xf>
    <xf numFmtId="0" fontId="11" fillId="0" borderId="23" xfId="155" applyFont="1" applyFill="1" applyBorder="1" applyAlignment="1">
      <alignment horizontal="center" vertical="center" wrapText="1"/>
      <protection/>
    </xf>
    <xf numFmtId="0" fontId="4" fillId="0" borderId="23" xfId="155" applyFont="1" applyFill="1" applyBorder="1" applyAlignment="1">
      <alignment horizontal="center" vertical="center"/>
      <protection/>
    </xf>
    <xf numFmtId="3" fontId="4" fillId="0" borderId="23" xfId="155" applyNumberFormat="1" applyFont="1" applyFill="1" applyBorder="1" applyAlignment="1">
      <alignment horizontal="center" vertical="center" wrapText="1"/>
      <protection/>
    </xf>
    <xf numFmtId="0" fontId="4" fillId="0" borderId="23" xfId="154" applyFont="1" applyFill="1" applyBorder="1" applyAlignment="1">
      <alignment vertical="center" wrapText="1"/>
      <protection/>
    </xf>
    <xf numFmtId="173" fontId="4" fillId="0" borderId="23" xfId="154" applyNumberFormat="1" applyFont="1" applyFill="1" applyBorder="1" applyAlignment="1">
      <alignment horizontal="center" vertical="center"/>
      <protection/>
    </xf>
    <xf numFmtId="0" fontId="82" fillId="0" borderId="23" xfId="141" applyFont="1" applyFill="1" applyBorder="1" applyAlignment="1">
      <alignment vertical="center" wrapText="1"/>
      <protection/>
    </xf>
    <xf numFmtId="1" fontId="4" fillId="0" borderId="23" xfId="155" applyNumberFormat="1" applyFont="1" applyFill="1" applyBorder="1" applyAlignment="1">
      <alignment horizontal="center" vertical="center" wrapText="1"/>
      <protection/>
    </xf>
    <xf numFmtId="3" fontId="4" fillId="0" borderId="31" xfId="155" applyNumberFormat="1" applyFont="1" applyFill="1" applyBorder="1" applyAlignment="1">
      <alignment horizontal="center" vertical="center" wrapText="1"/>
      <protection/>
    </xf>
    <xf numFmtId="3" fontId="11" fillId="0" borderId="32" xfId="155" applyNumberFormat="1" applyFont="1" applyFill="1" applyBorder="1" applyAlignment="1">
      <alignment horizontal="center" vertical="center" wrapText="1"/>
      <protection/>
    </xf>
    <xf numFmtId="3" fontId="4" fillId="0" borderId="27" xfId="155" applyNumberFormat="1" applyFont="1" applyFill="1" applyBorder="1" applyAlignment="1">
      <alignment horizontal="center" vertical="center" wrapText="1"/>
      <protection/>
    </xf>
    <xf numFmtId="1" fontId="4" fillId="0" borderId="31" xfId="155" applyNumberFormat="1" applyFont="1" applyFill="1" applyBorder="1" applyAlignment="1">
      <alignment horizontal="center" vertical="center"/>
      <protection/>
    </xf>
    <xf numFmtId="1" fontId="11" fillId="0" borderId="32" xfId="155" applyNumberFormat="1" applyFont="1" applyFill="1" applyBorder="1" applyAlignment="1">
      <alignment horizontal="center" vertical="center"/>
      <protection/>
    </xf>
    <xf numFmtId="1" fontId="4" fillId="0" borderId="23" xfId="155" applyNumberFormat="1" applyFont="1" applyFill="1" applyBorder="1" applyAlignment="1">
      <alignment horizontal="center" vertical="center"/>
      <protection/>
    </xf>
    <xf numFmtId="0" fontId="4" fillId="0" borderId="23" xfId="155" applyFont="1" applyFill="1" applyBorder="1" applyAlignment="1">
      <alignment horizontal="center" vertical="center" wrapText="1"/>
      <protection/>
    </xf>
    <xf numFmtId="0" fontId="4" fillId="0" borderId="23" xfId="154" applyFont="1" applyFill="1" applyBorder="1" applyAlignment="1">
      <alignment horizontal="center" vertical="center" wrapText="1"/>
      <protection/>
    </xf>
    <xf numFmtId="1" fontId="4" fillId="0" borderId="31" xfId="155" applyNumberFormat="1" applyFont="1" applyFill="1" applyBorder="1" applyAlignment="1">
      <alignment horizontal="center" vertical="center" wrapText="1"/>
      <protection/>
    </xf>
    <xf numFmtId="1" fontId="4" fillId="0" borderId="34" xfId="155" applyNumberFormat="1" applyFont="1" applyFill="1" applyBorder="1" applyAlignment="1">
      <alignment horizontal="center" vertical="center" wrapText="1"/>
      <protection/>
    </xf>
    <xf numFmtId="1" fontId="4" fillId="0" borderId="32" xfId="155" applyNumberFormat="1" applyFont="1" applyFill="1" applyBorder="1" applyAlignment="1">
      <alignment horizontal="center" vertical="center" wrapText="1"/>
      <protection/>
    </xf>
    <xf numFmtId="1" fontId="11" fillId="0" borderId="32" xfId="155" applyNumberFormat="1" applyFont="1" applyFill="1" applyBorder="1" applyAlignment="1">
      <alignment horizontal="center" vertical="center" wrapText="1"/>
      <protection/>
    </xf>
    <xf numFmtId="1" fontId="4" fillId="0" borderId="27" xfId="155" applyNumberFormat="1" applyFont="1" applyFill="1" applyBorder="1" applyAlignment="1">
      <alignment horizontal="center" vertical="center"/>
      <protection/>
    </xf>
    <xf numFmtId="1" fontId="4" fillId="0" borderId="32" xfId="155" applyNumberFormat="1" applyFont="1" applyFill="1" applyBorder="1" applyAlignment="1">
      <alignment horizontal="center" vertical="center"/>
      <protection/>
    </xf>
    <xf numFmtId="1" fontId="4" fillId="0" borderId="34" xfId="155" applyNumberFormat="1" applyFont="1" applyFill="1" applyBorder="1" applyAlignment="1">
      <alignment horizontal="center" vertical="center"/>
      <protection/>
    </xf>
    <xf numFmtId="1" fontId="4" fillId="0" borderId="36" xfId="155" applyNumberFormat="1" applyFont="1" applyFill="1" applyBorder="1" applyAlignment="1">
      <alignment horizontal="center" vertical="center"/>
      <protection/>
    </xf>
    <xf numFmtId="1" fontId="4" fillId="55" borderId="32" xfId="155" applyNumberFormat="1" applyFont="1" applyFill="1" applyBorder="1" applyAlignment="1">
      <alignment horizontal="center" vertical="center"/>
      <protection/>
    </xf>
    <xf numFmtId="1" fontId="4" fillId="0" borderId="23" xfId="154" applyNumberFormat="1" applyFont="1" applyFill="1" applyBorder="1" applyAlignment="1">
      <alignment horizontal="center" vertical="center" wrapText="1"/>
      <protection/>
    </xf>
    <xf numFmtId="1" fontId="4" fillId="0" borderId="23" xfId="153" applyNumberFormat="1" applyFont="1" applyFill="1" applyBorder="1" applyAlignment="1">
      <alignment horizontal="center" vertical="center" wrapText="1"/>
      <protection/>
    </xf>
    <xf numFmtId="3" fontId="4" fillId="0" borderId="23" xfId="155" applyNumberFormat="1" applyFont="1" applyFill="1" applyBorder="1" applyAlignment="1">
      <alignment horizontal="center" vertical="center"/>
      <protection/>
    </xf>
    <xf numFmtId="1" fontId="4" fillId="0" borderId="23" xfId="154" applyNumberFormat="1" applyFont="1" applyFill="1" applyBorder="1" applyAlignment="1">
      <alignment horizontal="center" vertical="center"/>
      <protection/>
    </xf>
    <xf numFmtId="1" fontId="4" fillId="0" borderId="23" xfId="153" applyNumberFormat="1" applyFont="1" applyFill="1" applyBorder="1" applyAlignment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151" applyFont="1" applyAlignment="1">
      <alignment horizontal="center" vertical="center" wrapText="1"/>
      <protection/>
    </xf>
    <xf numFmtId="0" fontId="32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3" xfId="158" applyFont="1" applyFill="1" applyBorder="1" applyAlignment="1">
      <alignment horizontal="center" vertical="top" wrapText="1"/>
      <protection/>
    </xf>
    <xf numFmtId="49" fontId="29" fillId="0" borderId="23" xfId="158" applyNumberFormat="1" applyFont="1" applyBorder="1" applyAlignment="1">
      <alignment horizontal="center" vertical="center" wrapText="1"/>
      <protection/>
    </xf>
    <xf numFmtId="0" fontId="29" fillId="0" borderId="23" xfId="158" applyFont="1" applyBorder="1" applyAlignment="1">
      <alignment horizontal="center" vertical="center" wrapText="1"/>
      <protection/>
    </xf>
    <xf numFmtId="0" fontId="17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/>
      <protection/>
    </xf>
    <xf numFmtId="0" fontId="20" fillId="0" borderId="38" xfId="161" applyFont="1" applyFill="1" applyBorder="1" applyAlignment="1">
      <alignment horizontal="center"/>
      <protection/>
    </xf>
    <xf numFmtId="0" fontId="20" fillId="0" borderId="39" xfId="161" applyFont="1" applyFill="1" applyBorder="1" applyAlignment="1">
      <alignment horizontal="center"/>
      <protection/>
    </xf>
    <xf numFmtId="2" fontId="21" fillId="0" borderId="40" xfId="161" applyNumberFormat="1" applyFont="1" applyFill="1" applyBorder="1" applyAlignment="1">
      <alignment horizontal="center" vertical="center" wrapText="1"/>
      <protection/>
    </xf>
    <xf numFmtId="2" fontId="21" fillId="0" borderId="23" xfId="161" applyNumberFormat="1" applyFont="1" applyFill="1" applyBorder="1" applyAlignment="1">
      <alignment horizontal="center" vertical="center" wrapText="1"/>
      <protection/>
    </xf>
    <xf numFmtId="0" fontId="21" fillId="0" borderId="40" xfId="161" applyFont="1" applyFill="1" applyBorder="1" applyAlignment="1">
      <alignment horizontal="center" vertical="center" wrapText="1"/>
      <protection/>
    </xf>
    <xf numFmtId="0" fontId="21" fillId="0" borderId="23" xfId="161" applyFont="1" applyFill="1" applyBorder="1" applyAlignment="1">
      <alignment horizontal="center" vertical="center" wrapText="1"/>
      <protection/>
    </xf>
    <xf numFmtId="14" fontId="21" fillId="0" borderId="40" xfId="140" applyNumberFormat="1" applyFont="1" applyBorder="1" applyAlignment="1">
      <alignment horizontal="center" vertical="center" wrapText="1"/>
      <protection/>
    </xf>
    <xf numFmtId="14" fontId="21" fillId="0" borderId="41" xfId="140" applyNumberFormat="1" applyFont="1" applyBorder="1" applyAlignment="1">
      <alignment horizontal="center" vertical="center" wrapText="1"/>
      <protection/>
    </xf>
    <xf numFmtId="0" fontId="24" fillId="0" borderId="0" xfId="161" applyFont="1" applyFill="1" applyAlignment="1">
      <alignment horizontal="center" wrapText="1"/>
      <protection/>
    </xf>
    <xf numFmtId="0" fontId="19" fillId="0" borderId="0" xfId="161" applyFont="1" applyFill="1" applyAlignment="1">
      <alignment horizontal="center" wrapText="1"/>
      <protection/>
    </xf>
    <xf numFmtId="0" fontId="20" fillId="0" borderId="42" xfId="161" applyFont="1" applyFill="1" applyBorder="1" applyAlignment="1">
      <alignment horizontal="center"/>
      <protection/>
    </xf>
    <xf numFmtId="0" fontId="20" fillId="0" borderId="24" xfId="161" applyFont="1" applyFill="1" applyBorder="1" applyAlignment="1">
      <alignment horizontal="center"/>
      <protection/>
    </xf>
    <xf numFmtId="0" fontId="17" fillId="0" borderId="40" xfId="161" applyFont="1" applyFill="1" applyBorder="1" applyAlignment="1">
      <alignment horizontal="center" vertical="center" wrapText="1"/>
      <protection/>
    </xf>
    <xf numFmtId="0" fontId="17" fillId="0" borderId="23" xfId="161" applyFont="1" applyFill="1" applyBorder="1" applyAlignment="1">
      <alignment horizontal="center" vertical="center" wrapText="1"/>
      <protection/>
    </xf>
    <xf numFmtId="0" fontId="17" fillId="0" borderId="41" xfId="161" applyFont="1" applyFill="1" applyBorder="1" applyAlignment="1">
      <alignment horizontal="center" vertical="center" wrapText="1"/>
      <protection/>
    </xf>
    <xf numFmtId="0" fontId="4" fillId="0" borderId="27" xfId="155" applyFont="1" applyFill="1" applyBorder="1" applyAlignment="1">
      <alignment horizontal="center" vertical="center" wrapText="1"/>
      <protection/>
    </xf>
    <xf numFmtId="0" fontId="4" fillId="0" borderId="32" xfId="155" applyFont="1" applyFill="1" applyBorder="1" applyAlignment="1">
      <alignment horizontal="center" vertical="center" wrapText="1"/>
      <protection/>
    </xf>
    <xf numFmtId="0" fontId="29" fillId="0" borderId="22" xfId="155" applyFont="1" applyFill="1" applyBorder="1" applyAlignment="1">
      <alignment horizontal="center" vertical="center" wrapText="1"/>
      <protection/>
    </xf>
    <xf numFmtId="0" fontId="4" fillId="0" borderId="33" xfId="155" applyFont="1" applyFill="1" applyBorder="1" applyAlignment="1">
      <alignment horizontal="center" vertical="center"/>
      <protection/>
    </xf>
    <xf numFmtId="0" fontId="4" fillId="0" borderId="43" xfId="155" applyFont="1" applyFill="1" applyBorder="1" applyAlignment="1">
      <alignment horizontal="center" vertical="center"/>
      <protection/>
    </xf>
    <xf numFmtId="0" fontId="30" fillId="0" borderId="44" xfId="155" applyFont="1" applyFill="1" applyBorder="1" applyAlignment="1">
      <alignment horizontal="center" vertical="center" wrapText="1"/>
      <protection/>
    </xf>
    <xf numFmtId="0" fontId="30" fillId="0" borderId="45" xfId="155" applyFont="1" applyFill="1" applyBorder="1" applyAlignment="1">
      <alignment horizontal="center" vertical="center" wrapText="1"/>
      <protection/>
    </xf>
    <xf numFmtId="0" fontId="30" fillId="0" borderId="46" xfId="155" applyFont="1" applyFill="1" applyBorder="1" applyAlignment="1">
      <alignment horizontal="center" vertical="center" wrapText="1"/>
      <protection/>
    </xf>
    <xf numFmtId="0" fontId="29" fillId="0" borderId="0" xfId="155" applyFont="1" applyAlignment="1">
      <alignment horizontal="center"/>
      <protection/>
    </xf>
    <xf numFmtId="0" fontId="11" fillId="0" borderId="33" xfId="155" applyFont="1" applyFill="1" applyBorder="1" applyAlignment="1">
      <alignment horizontal="center" vertical="center"/>
      <protection/>
    </xf>
    <xf numFmtId="0" fontId="11" fillId="0" borderId="43" xfId="155" applyFont="1" applyFill="1" applyBorder="1" applyAlignment="1">
      <alignment horizontal="center" vertical="center"/>
      <protection/>
    </xf>
    <xf numFmtId="1" fontId="12" fillId="0" borderId="23" xfId="156" applyNumberFormat="1" applyFont="1" applyFill="1" applyBorder="1" applyAlignment="1" applyProtection="1">
      <alignment horizontal="center" vertical="center" wrapText="1"/>
      <protection/>
    </xf>
    <xf numFmtId="1" fontId="12" fillId="0" borderId="27" xfId="156" applyNumberFormat="1" applyFont="1" applyFill="1" applyBorder="1" applyAlignment="1" applyProtection="1">
      <alignment horizontal="center" vertical="center" wrapText="1"/>
      <protection/>
    </xf>
    <xf numFmtId="1" fontId="12" fillId="0" borderId="32" xfId="156" applyNumberFormat="1" applyFont="1" applyFill="1" applyBorder="1" applyAlignment="1" applyProtection="1">
      <alignment horizontal="center" vertical="center" wrapText="1"/>
      <protection/>
    </xf>
    <xf numFmtId="1" fontId="13" fillId="0" borderId="23" xfId="156" applyNumberFormat="1" applyFont="1" applyFill="1" applyBorder="1" applyAlignment="1" applyProtection="1">
      <alignment horizontal="center" vertical="center" wrapText="1"/>
      <protection/>
    </xf>
    <xf numFmtId="1" fontId="13" fillId="0" borderId="27" xfId="156" applyNumberFormat="1" applyFont="1" applyFill="1" applyBorder="1" applyAlignment="1" applyProtection="1">
      <alignment horizontal="center" vertical="center" wrapText="1"/>
      <protection/>
    </xf>
    <xf numFmtId="1" fontId="13" fillId="0" borderId="32" xfId="156" applyNumberFormat="1" applyFont="1" applyFill="1" applyBorder="1" applyAlignment="1" applyProtection="1">
      <alignment horizontal="center" vertical="center" wrapText="1"/>
      <protection/>
    </xf>
    <xf numFmtId="1" fontId="11" fillId="0" borderId="44" xfId="156" applyNumberFormat="1" applyFont="1" applyFill="1" applyBorder="1" applyAlignment="1" applyProtection="1">
      <alignment horizontal="center" vertical="center" wrapText="1"/>
      <protection/>
    </xf>
    <xf numFmtId="1" fontId="11" fillId="0" borderId="45" xfId="156" applyNumberFormat="1" applyFont="1" applyFill="1" applyBorder="1" applyAlignment="1" applyProtection="1">
      <alignment horizontal="center" vertical="center" wrapText="1"/>
      <protection/>
    </xf>
    <xf numFmtId="1" fontId="11" fillId="0" borderId="46" xfId="156" applyNumberFormat="1" applyFont="1" applyFill="1" applyBorder="1" applyAlignment="1" applyProtection="1">
      <alignment horizontal="center" vertical="center" wrapText="1"/>
      <protection/>
    </xf>
    <xf numFmtId="1" fontId="11" fillId="0" borderId="47" xfId="156" applyNumberFormat="1" applyFont="1" applyFill="1" applyBorder="1" applyAlignment="1" applyProtection="1">
      <alignment horizontal="center" vertical="center" wrapText="1"/>
      <protection/>
    </xf>
    <xf numFmtId="1" fontId="11" fillId="0" borderId="0" xfId="156" applyNumberFormat="1" applyFont="1" applyFill="1" applyBorder="1" applyAlignment="1" applyProtection="1">
      <alignment horizontal="center" vertical="center" wrapText="1"/>
      <protection/>
    </xf>
    <xf numFmtId="1" fontId="11" fillId="0" borderId="48" xfId="156" applyNumberFormat="1" applyFont="1" applyFill="1" applyBorder="1" applyAlignment="1" applyProtection="1">
      <alignment horizontal="center" vertical="center" wrapText="1"/>
      <protection/>
    </xf>
    <xf numFmtId="1" fontId="11" fillId="0" borderId="37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49" xfId="156" applyNumberFormat="1" applyFont="1" applyFill="1" applyBorder="1" applyAlignment="1" applyProtection="1">
      <alignment horizontal="center" vertical="center" wrapText="1"/>
      <protection/>
    </xf>
    <xf numFmtId="1" fontId="11" fillId="0" borderId="33" xfId="156" applyNumberFormat="1" applyFont="1" applyFill="1" applyBorder="1" applyAlignment="1" applyProtection="1">
      <alignment horizontal="center" vertical="center" wrapText="1"/>
      <protection/>
    </xf>
    <xf numFmtId="1" fontId="11" fillId="0" borderId="50" xfId="156" applyNumberFormat="1" applyFont="1" applyFill="1" applyBorder="1" applyAlignment="1" applyProtection="1">
      <alignment horizontal="center" vertical="center" wrapText="1"/>
      <protection/>
    </xf>
    <xf numFmtId="1" fontId="11" fillId="0" borderId="43" xfId="156" applyNumberFormat="1" applyFont="1" applyFill="1" applyBorder="1" applyAlignment="1" applyProtection="1">
      <alignment horizontal="center" vertical="center" wrapText="1"/>
      <protection/>
    </xf>
    <xf numFmtId="1" fontId="11" fillId="0" borderId="23" xfId="156" applyNumberFormat="1" applyFont="1" applyFill="1" applyBorder="1" applyAlignment="1" applyProtection="1">
      <alignment horizontal="center" vertical="center" wrapText="1"/>
      <protection/>
    </xf>
    <xf numFmtId="1" fontId="2" fillId="0" borderId="27" xfId="156" applyNumberFormat="1" applyFont="1" applyFill="1" applyBorder="1" applyAlignment="1" applyProtection="1">
      <alignment horizontal="center"/>
      <protection/>
    </xf>
    <xf numFmtId="1" fontId="2" fillId="0" borderId="51" xfId="156" applyNumberFormat="1" applyFont="1" applyFill="1" applyBorder="1" applyAlignment="1" applyProtection="1">
      <alignment horizontal="center"/>
      <protection/>
    </xf>
    <xf numFmtId="1" fontId="2" fillId="0" borderId="32" xfId="156" applyNumberFormat="1" applyFont="1" applyFill="1" applyBorder="1" applyAlignment="1" applyProtection="1">
      <alignment horizontal="center"/>
      <protection/>
    </xf>
    <xf numFmtId="1" fontId="11" fillId="0" borderId="27" xfId="156" applyNumberFormat="1" applyFont="1" applyFill="1" applyBorder="1" applyAlignment="1" applyProtection="1">
      <alignment horizontal="center" vertical="center" wrapText="1"/>
      <protection/>
    </xf>
    <xf numFmtId="1" fontId="11" fillId="0" borderId="23" xfId="156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156" applyNumberFormat="1" applyFont="1" applyFill="1" applyBorder="1" applyAlignment="1" applyProtection="1">
      <alignment horizontal="center" vertical="center" wrapText="1"/>
      <protection/>
    </xf>
    <xf numFmtId="1" fontId="13" fillId="0" borderId="43" xfId="156" applyNumberFormat="1" applyFont="1" applyFill="1" applyBorder="1" applyAlignment="1" applyProtection="1">
      <alignment horizontal="center" vertical="center" wrapText="1"/>
      <protection/>
    </xf>
    <xf numFmtId="1" fontId="10" fillId="0" borderId="23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22" xfId="156" applyNumberFormat="1" applyFont="1" applyFill="1" applyBorder="1" applyAlignment="1" applyProtection="1">
      <alignment horizontal="center"/>
      <protection locked="0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 2" xfId="51"/>
    <cellStyle name="40% - Акцент2 2" xfId="52"/>
    <cellStyle name="40% - Акцент3 2" xfId="53"/>
    <cellStyle name="40% - Акцент4 2" xfId="54"/>
    <cellStyle name="40% - Акцент5 2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ування1" xfId="124"/>
    <cellStyle name="Акцентування2" xfId="125"/>
    <cellStyle name="Акцентування3" xfId="126"/>
    <cellStyle name="Акцентування4" xfId="127"/>
    <cellStyle name="Акцентування5" xfId="128"/>
    <cellStyle name="Акцентування6" xfId="129"/>
    <cellStyle name="Ввід" xfId="130"/>
    <cellStyle name="Percent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Зв'язана клітинка" xfId="143"/>
    <cellStyle name="Контрольна клітинка" xfId="144"/>
    <cellStyle name="Назва" xfId="145"/>
    <cellStyle name="Обчислення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Форма7Н" xfId="161"/>
    <cellStyle name="Підсумок" xfId="162"/>
    <cellStyle name="Поганий" xfId="163"/>
    <cellStyle name="Примітка" xfId="164"/>
    <cellStyle name="Результат" xfId="165"/>
    <cellStyle name="Середній" xfId="166"/>
    <cellStyle name="Текст попередження" xfId="167"/>
    <cellStyle name="Текст пояснення" xfId="168"/>
    <cellStyle name="Comma" xfId="169"/>
    <cellStyle name="Comma [0]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H7" sqref="H7"/>
    </sheetView>
  </sheetViews>
  <sheetFormatPr defaultColWidth="10.28125" defaultRowHeight="15"/>
  <cols>
    <col min="1" max="1" width="62.28125" style="45" customWidth="1"/>
    <col min="2" max="3" width="18.7109375" style="48" customWidth="1"/>
    <col min="4" max="237" width="7.8515625" style="45" customWidth="1"/>
    <col min="238" max="238" width="39.28125" style="45" customWidth="1"/>
    <col min="239" max="16384" width="10.28125" style="45" customWidth="1"/>
  </cols>
  <sheetData>
    <row r="1" spans="1:3" ht="49.5" customHeight="1">
      <c r="A1" s="183" t="s">
        <v>92</v>
      </c>
      <c r="B1" s="183"/>
      <c r="C1" s="183"/>
    </row>
    <row r="2" spans="1:3" ht="38.25" customHeight="1">
      <c r="A2" s="184" t="s">
        <v>50</v>
      </c>
      <c r="B2" s="184"/>
      <c r="C2" s="184"/>
    </row>
    <row r="3" spans="1:3" ht="18.75" customHeight="1">
      <c r="A3" s="90"/>
      <c r="B3" s="90"/>
      <c r="C3" s="90"/>
    </row>
    <row r="4" spans="1:3" s="46" customFormat="1" ht="40.5" customHeight="1">
      <c r="A4" s="91"/>
      <c r="B4" s="92" t="s">
        <v>93</v>
      </c>
      <c r="C4" s="92" t="s">
        <v>94</v>
      </c>
    </row>
    <row r="5" spans="1:3" s="46" customFormat="1" ht="63" customHeight="1">
      <c r="A5" s="93" t="s">
        <v>52</v>
      </c>
      <c r="B5" s="97">
        <v>599.1</v>
      </c>
      <c r="C5" s="98">
        <v>602.4</v>
      </c>
    </row>
    <row r="6" spans="1:3" s="46" customFormat="1" ht="48.75" customHeight="1">
      <c r="A6" s="94" t="s">
        <v>51</v>
      </c>
      <c r="B6" s="99">
        <v>58.9</v>
      </c>
      <c r="C6" s="100">
        <v>59.2</v>
      </c>
    </row>
    <row r="7" spans="1:3" s="46" customFormat="1" ht="57" customHeight="1">
      <c r="A7" s="95" t="s">
        <v>53</v>
      </c>
      <c r="B7" s="97">
        <v>543.3</v>
      </c>
      <c r="C7" s="97">
        <v>551.2</v>
      </c>
    </row>
    <row r="8" spans="1:3" s="46" customFormat="1" ht="54.75" customHeight="1">
      <c r="A8" s="96" t="s">
        <v>62</v>
      </c>
      <c r="B8" s="99">
        <v>53.4</v>
      </c>
      <c r="C8" s="99">
        <v>54.2</v>
      </c>
    </row>
    <row r="9" spans="1:3" s="46" customFormat="1" ht="70.5" customHeight="1">
      <c r="A9" s="95" t="s">
        <v>61</v>
      </c>
      <c r="B9" s="97">
        <v>55.8</v>
      </c>
      <c r="C9" s="97">
        <v>51.2</v>
      </c>
    </row>
    <row r="10" spans="1:3" s="46" customFormat="1" ht="60.75" customHeight="1">
      <c r="A10" s="96" t="s">
        <v>63</v>
      </c>
      <c r="B10" s="99">
        <v>9.3</v>
      </c>
      <c r="C10" s="99">
        <v>8.5</v>
      </c>
    </row>
    <row r="11" spans="1:3" s="49" customFormat="1" ht="15">
      <c r="A11" s="47"/>
      <c r="B11" s="47"/>
      <c r="C11" s="48"/>
    </row>
    <row r="12" spans="1:3" s="51" customFormat="1" ht="12" customHeight="1">
      <c r="A12" s="50"/>
      <c r="B12" s="50"/>
      <c r="C12" s="48"/>
    </row>
    <row r="13" ht="15">
      <c r="A13" s="52"/>
    </row>
    <row r="14" ht="15">
      <c r="A14" s="52"/>
    </row>
    <row r="15" ht="15">
      <c r="A15" s="52"/>
    </row>
    <row r="16" ht="15">
      <c r="A16" s="52"/>
    </row>
    <row r="17" ht="15">
      <c r="A17" s="52"/>
    </row>
    <row r="18" ht="15">
      <c r="A18" s="52"/>
    </row>
    <row r="19" ht="15">
      <c r="A19" s="52"/>
    </row>
    <row r="20" ht="15">
      <c r="A20" s="52"/>
    </row>
    <row r="21" ht="15">
      <c r="A21" s="52"/>
    </row>
    <row r="22" ht="15">
      <c r="A22" s="52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L21" sqref="L21"/>
    </sheetView>
  </sheetViews>
  <sheetFormatPr defaultColWidth="9.140625" defaultRowHeight="15"/>
  <cols>
    <col min="1" max="1" width="1.28515625" style="75" hidden="1" customWidth="1"/>
    <col min="2" max="2" width="24.140625" style="75" customWidth="1"/>
    <col min="3" max="4" width="17.8515625" style="75" customWidth="1"/>
    <col min="5" max="5" width="17.57421875" style="75" customWidth="1"/>
    <col min="6" max="6" width="16.7109375" style="75" customWidth="1"/>
    <col min="7" max="7" width="9.140625" style="75" customWidth="1"/>
    <col min="8" max="10" width="0" style="75" hidden="1" customWidth="1"/>
    <col min="11" max="16384" width="9.140625" style="75" customWidth="1"/>
  </cols>
  <sheetData>
    <row r="1" s="53" customFormat="1" ht="10.5" customHeight="1">
      <c r="F1" s="54"/>
    </row>
    <row r="2" spans="1:6" s="55" customFormat="1" ht="51" customHeight="1">
      <c r="A2" s="185" t="s">
        <v>54</v>
      </c>
      <c r="B2" s="185"/>
      <c r="C2" s="185"/>
      <c r="D2" s="185"/>
      <c r="E2" s="185"/>
      <c r="F2" s="185"/>
    </row>
    <row r="3" spans="1:6" s="55" customFormat="1" ht="20.25" customHeight="1">
      <c r="A3" s="56"/>
      <c r="B3" s="56"/>
      <c r="C3" s="56"/>
      <c r="D3" s="56"/>
      <c r="E3" s="56"/>
      <c r="F3" s="56"/>
    </row>
    <row r="4" spans="1:6" s="55" customFormat="1" ht="16.5" customHeight="1">
      <c r="A4" s="56"/>
      <c r="B4" s="56"/>
      <c r="C4" s="56"/>
      <c r="D4" s="56"/>
      <c r="E4" s="56"/>
      <c r="F4" s="57" t="s">
        <v>55</v>
      </c>
    </row>
    <row r="5" spans="1:6" s="55" customFormat="1" ht="24.75" customHeight="1">
      <c r="A5" s="56"/>
      <c r="B5" s="186"/>
      <c r="C5" s="187" t="s">
        <v>123</v>
      </c>
      <c r="D5" s="187" t="s">
        <v>124</v>
      </c>
      <c r="E5" s="188" t="s">
        <v>56</v>
      </c>
      <c r="F5" s="188"/>
    </row>
    <row r="6" spans="1:6" s="55" customFormat="1" ht="42" customHeight="1">
      <c r="A6" s="58"/>
      <c r="B6" s="186"/>
      <c r="C6" s="187"/>
      <c r="D6" s="187"/>
      <c r="E6" s="59" t="s">
        <v>3</v>
      </c>
      <c r="F6" s="60" t="s">
        <v>57</v>
      </c>
    </row>
    <row r="7" spans="2:6" s="61" customFormat="1" ht="19.5" customHeight="1">
      <c r="B7" s="62" t="s">
        <v>18</v>
      </c>
      <c r="C7" s="63">
        <v>1</v>
      </c>
      <c r="D7" s="64">
        <v>2</v>
      </c>
      <c r="E7" s="63">
        <v>3</v>
      </c>
      <c r="F7" s="64">
        <v>4</v>
      </c>
    </row>
    <row r="8" spans="2:10" s="65" customFormat="1" ht="27.75" customHeight="1">
      <c r="B8" s="101" t="s">
        <v>64</v>
      </c>
      <c r="C8" s="66">
        <f>SUM(C9:C25)</f>
        <v>3722</v>
      </c>
      <c r="D8" s="66">
        <f>SUM(D9:D25)</f>
        <v>8380</v>
      </c>
      <c r="E8" s="67">
        <f>ROUND(D8/C8*100,1)</f>
        <v>225.1</v>
      </c>
      <c r="F8" s="66">
        <f aca="true" t="shared" si="0" ref="F8:F25">D8-C8</f>
        <v>4658</v>
      </c>
      <c r="I8" s="68"/>
      <c r="J8" s="68"/>
    </row>
    <row r="9" spans="2:10" s="69" customFormat="1" ht="23.25" customHeight="1">
      <c r="B9" s="102" t="s">
        <v>65</v>
      </c>
      <c r="C9" s="116">
        <v>13</v>
      </c>
      <c r="D9" s="116">
        <v>5</v>
      </c>
      <c r="E9" s="71">
        <f aca="true" t="shared" si="1" ref="E9:E25">ROUND(D9/C9*100,1)</f>
        <v>38.5</v>
      </c>
      <c r="F9" s="70">
        <f t="shared" si="0"/>
        <v>-8</v>
      </c>
      <c r="H9" s="72">
        <f>ROUND(D9/$D$8*100,1)</f>
        <v>0.1</v>
      </c>
      <c r="I9" s="73">
        <f>ROUND(C9/1000,1)</f>
        <v>0</v>
      </c>
      <c r="J9" s="73">
        <f>ROUND(D9/1000,1)</f>
        <v>0</v>
      </c>
    </row>
    <row r="10" spans="2:10" s="69" customFormat="1" ht="23.25" customHeight="1">
      <c r="B10" s="102" t="s">
        <v>66</v>
      </c>
      <c r="C10" s="117">
        <v>969</v>
      </c>
      <c r="D10" s="117">
        <v>3009</v>
      </c>
      <c r="E10" s="71">
        <f t="shared" si="1"/>
        <v>310.5</v>
      </c>
      <c r="F10" s="70">
        <f t="shared" si="0"/>
        <v>2040</v>
      </c>
      <c r="H10" s="72">
        <f aca="true" t="shared" si="2" ref="H10:H25">ROUND(D10/$D$8*100,1)</f>
        <v>35.9</v>
      </c>
      <c r="I10" s="73">
        <f aca="true" t="shared" si="3" ref="I10:J25">ROUND(C10/1000,1)</f>
        <v>1</v>
      </c>
      <c r="J10" s="73">
        <f t="shared" si="3"/>
        <v>3</v>
      </c>
    </row>
    <row r="11" spans="2:10" s="69" customFormat="1" ht="23.25" customHeight="1">
      <c r="B11" s="102" t="s">
        <v>67</v>
      </c>
      <c r="C11" s="117">
        <v>41</v>
      </c>
      <c r="D11" s="117">
        <v>38</v>
      </c>
      <c r="E11" s="71">
        <f t="shared" si="1"/>
        <v>92.7</v>
      </c>
      <c r="F11" s="70">
        <f t="shared" si="0"/>
        <v>-3</v>
      </c>
      <c r="H11" s="74">
        <f t="shared" si="2"/>
        <v>0.5</v>
      </c>
      <c r="I11" s="73">
        <f t="shared" si="3"/>
        <v>0</v>
      </c>
      <c r="J11" s="73">
        <f t="shared" si="3"/>
        <v>0</v>
      </c>
    </row>
    <row r="12" spans="2:10" s="69" customFormat="1" ht="23.25" customHeight="1">
      <c r="B12" s="102" t="s">
        <v>68</v>
      </c>
      <c r="C12" s="117">
        <v>129</v>
      </c>
      <c r="D12" s="117">
        <v>134</v>
      </c>
      <c r="E12" s="71">
        <f t="shared" si="1"/>
        <v>103.9</v>
      </c>
      <c r="F12" s="70">
        <f t="shared" si="0"/>
        <v>5</v>
      </c>
      <c r="H12" s="72">
        <f t="shared" si="2"/>
        <v>1.6</v>
      </c>
      <c r="I12" s="73">
        <f t="shared" si="3"/>
        <v>0.1</v>
      </c>
      <c r="J12" s="73">
        <f t="shared" si="3"/>
        <v>0.1</v>
      </c>
    </row>
    <row r="13" spans="2:10" s="69" customFormat="1" ht="23.25" customHeight="1">
      <c r="B13" s="102" t="s">
        <v>69</v>
      </c>
      <c r="C13" s="117">
        <v>5</v>
      </c>
      <c r="D13" s="117">
        <v>74</v>
      </c>
      <c r="E13" s="71" t="s">
        <v>120</v>
      </c>
      <c r="F13" s="70">
        <f t="shared" si="0"/>
        <v>69</v>
      </c>
      <c r="H13" s="74">
        <f t="shared" si="2"/>
        <v>0.9</v>
      </c>
      <c r="I13" s="73">
        <f t="shared" si="3"/>
        <v>0</v>
      </c>
      <c r="J13" s="73">
        <f t="shared" si="3"/>
        <v>0.1</v>
      </c>
    </row>
    <row r="14" spans="2:10" s="69" customFormat="1" ht="23.25" customHeight="1">
      <c r="B14" s="102" t="s">
        <v>70</v>
      </c>
      <c r="C14" s="117">
        <v>164</v>
      </c>
      <c r="D14" s="117">
        <v>197</v>
      </c>
      <c r="E14" s="71">
        <f t="shared" si="1"/>
        <v>120.1</v>
      </c>
      <c r="F14" s="70">
        <f t="shared" si="0"/>
        <v>33</v>
      </c>
      <c r="H14" s="72">
        <f t="shared" si="2"/>
        <v>2.4</v>
      </c>
      <c r="I14" s="73">
        <f t="shared" si="3"/>
        <v>0.2</v>
      </c>
      <c r="J14" s="73">
        <f t="shared" si="3"/>
        <v>0.2</v>
      </c>
    </row>
    <row r="15" spans="2:10" s="69" customFormat="1" ht="23.25" customHeight="1">
      <c r="B15" s="102" t="s">
        <v>71</v>
      </c>
      <c r="C15" s="117">
        <v>17</v>
      </c>
      <c r="D15" s="117">
        <v>259</v>
      </c>
      <c r="E15" s="71" t="s">
        <v>127</v>
      </c>
      <c r="F15" s="70">
        <f t="shared" si="0"/>
        <v>242</v>
      </c>
      <c r="H15" s="72">
        <f t="shared" si="2"/>
        <v>3.1</v>
      </c>
      <c r="I15" s="73">
        <f t="shared" si="3"/>
        <v>0</v>
      </c>
      <c r="J15" s="73">
        <f t="shared" si="3"/>
        <v>0.3</v>
      </c>
    </row>
    <row r="16" spans="2:10" s="69" customFormat="1" ht="23.25" customHeight="1">
      <c r="B16" s="102" t="s">
        <v>72</v>
      </c>
      <c r="C16" s="117">
        <v>176</v>
      </c>
      <c r="D16" s="117">
        <v>172</v>
      </c>
      <c r="E16" s="71">
        <f t="shared" si="1"/>
        <v>97.7</v>
      </c>
      <c r="F16" s="70">
        <f t="shared" si="0"/>
        <v>-4</v>
      </c>
      <c r="H16" s="72">
        <f t="shared" si="2"/>
        <v>2.1</v>
      </c>
      <c r="I16" s="73">
        <f t="shared" si="3"/>
        <v>0.2</v>
      </c>
      <c r="J16" s="73">
        <f t="shared" si="3"/>
        <v>0.2</v>
      </c>
    </row>
    <row r="17" spans="2:10" s="69" customFormat="1" ht="23.25" customHeight="1">
      <c r="B17" s="102" t="s">
        <v>73</v>
      </c>
      <c r="C17" s="117">
        <v>53</v>
      </c>
      <c r="D17" s="117">
        <v>144</v>
      </c>
      <c r="E17" s="71">
        <f t="shared" si="1"/>
        <v>271.7</v>
      </c>
      <c r="F17" s="70">
        <f t="shared" si="0"/>
        <v>91</v>
      </c>
      <c r="H17" s="72">
        <f t="shared" si="2"/>
        <v>1.7</v>
      </c>
      <c r="I17" s="73">
        <f t="shared" si="3"/>
        <v>0.1</v>
      </c>
      <c r="J17" s="73">
        <f t="shared" si="3"/>
        <v>0.1</v>
      </c>
    </row>
    <row r="18" spans="2:10" s="69" customFormat="1" ht="23.25" customHeight="1">
      <c r="B18" s="102" t="s">
        <v>74</v>
      </c>
      <c r="C18" s="117">
        <v>589</v>
      </c>
      <c r="D18" s="117">
        <v>231</v>
      </c>
      <c r="E18" s="71">
        <f t="shared" si="1"/>
        <v>39.2</v>
      </c>
      <c r="F18" s="70">
        <f t="shared" si="0"/>
        <v>-358</v>
      </c>
      <c r="H18" s="72">
        <f t="shared" si="2"/>
        <v>2.8</v>
      </c>
      <c r="I18" s="73">
        <f t="shared" si="3"/>
        <v>0.6</v>
      </c>
      <c r="J18" s="73">
        <f t="shared" si="3"/>
        <v>0.2</v>
      </c>
    </row>
    <row r="19" spans="2:10" s="69" customFormat="1" ht="23.25" customHeight="1">
      <c r="B19" s="102" t="s">
        <v>75</v>
      </c>
      <c r="C19" s="117">
        <v>39</v>
      </c>
      <c r="D19" s="117">
        <v>794</v>
      </c>
      <c r="E19" s="71" t="s">
        <v>128</v>
      </c>
      <c r="F19" s="70">
        <f t="shared" si="0"/>
        <v>755</v>
      </c>
      <c r="H19" s="72">
        <f t="shared" si="2"/>
        <v>9.5</v>
      </c>
      <c r="I19" s="73">
        <f t="shared" si="3"/>
        <v>0</v>
      </c>
      <c r="J19" s="73">
        <f t="shared" si="3"/>
        <v>0.8</v>
      </c>
    </row>
    <row r="20" spans="2:10" s="69" customFormat="1" ht="23.25" customHeight="1">
      <c r="B20" s="102" t="s">
        <v>76</v>
      </c>
      <c r="C20" s="117">
        <v>62</v>
      </c>
      <c r="D20" s="117">
        <v>526</v>
      </c>
      <c r="E20" s="71" t="s">
        <v>95</v>
      </c>
      <c r="F20" s="70">
        <f t="shared" si="0"/>
        <v>464</v>
      </c>
      <c r="H20" s="74">
        <f t="shared" si="2"/>
        <v>6.3</v>
      </c>
      <c r="I20" s="73">
        <f t="shared" si="3"/>
        <v>0.1</v>
      </c>
      <c r="J20" s="73">
        <f t="shared" si="3"/>
        <v>0.5</v>
      </c>
    </row>
    <row r="21" spans="2:10" s="69" customFormat="1" ht="23.25" customHeight="1">
      <c r="B21" s="102" t="s">
        <v>77</v>
      </c>
      <c r="C21" s="117">
        <v>275</v>
      </c>
      <c r="D21" s="117">
        <v>602</v>
      </c>
      <c r="E21" s="71">
        <f t="shared" si="1"/>
        <v>218.9</v>
      </c>
      <c r="F21" s="70">
        <f t="shared" si="0"/>
        <v>327</v>
      </c>
      <c r="H21" s="74">
        <f t="shared" si="2"/>
        <v>7.2</v>
      </c>
      <c r="I21" s="73">
        <f t="shared" si="3"/>
        <v>0.3</v>
      </c>
      <c r="J21" s="73">
        <f t="shared" si="3"/>
        <v>0.6</v>
      </c>
    </row>
    <row r="22" spans="2:10" s="69" customFormat="1" ht="23.25" customHeight="1">
      <c r="B22" s="102" t="s">
        <v>78</v>
      </c>
      <c r="C22" s="117">
        <v>71</v>
      </c>
      <c r="D22" s="117">
        <v>479</v>
      </c>
      <c r="E22" s="71" t="s">
        <v>91</v>
      </c>
      <c r="F22" s="70">
        <f t="shared" si="0"/>
        <v>408</v>
      </c>
      <c r="H22" s="74">
        <f t="shared" si="2"/>
        <v>5.7</v>
      </c>
      <c r="I22" s="73">
        <f t="shared" si="3"/>
        <v>0.1</v>
      </c>
      <c r="J22" s="73">
        <f t="shared" si="3"/>
        <v>0.5</v>
      </c>
    </row>
    <row r="23" spans="2:10" s="69" customFormat="1" ht="23.25" customHeight="1">
      <c r="B23" s="102" t="s">
        <v>79</v>
      </c>
      <c r="C23" s="117">
        <v>579</v>
      </c>
      <c r="D23" s="117">
        <v>300</v>
      </c>
      <c r="E23" s="71">
        <f t="shared" si="1"/>
        <v>51.8</v>
      </c>
      <c r="F23" s="70">
        <f t="shared" si="0"/>
        <v>-279</v>
      </c>
      <c r="H23" s="72">
        <f t="shared" si="2"/>
        <v>3.6</v>
      </c>
      <c r="I23" s="73">
        <f t="shared" si="3"/>
        <v>0.6</v>
      </c>
      <c r="J23" s="73">
        <f t="shared" si="3"/>
        <v>0.3</v>
      </c>
    </row>
    <row r="24" spans="2:10" s="69" customFormat="1" ht="23.25" customHeight="1">
      <c r="B24" s="102" t="s">
        <v>80</v>
      </c>
      <c r="C24" s="117">
        <v>104</v>
      </c>
      <c r="D24" s="117">
        <v>439</v>
      </c>
      <c r="E24" s="71" t="s">
        <v>121</v>
      </c>
      <c r="F24" s="70">
        <f t="shared" si="0"/>
        <v>335</v>
      </c>
      <c r="H24" s="72">
        <f t="shared" si="2"/>
        <v>5.2</v>
      </c>
      <c r="I24" s="73">
        <f t="shared" si="3"/>
        <v>0.1</v>
      </c>
      <c r="J24" s="73">
        <f t="shared" si="3"/>
        <v>0.4</v>
      </c>
    </row>
    <row r="25" spans="2:10" s="69" customFormat="1" ht="23.25" customHeight="1">
      <c r="B25" s="102" t="s">
        <v>81</v>
      </c>
      <c r="C25" s="117">
        <v>436</v>
      </c>
      <c r="D25" s="117">
        <v>977</v>
      </c>
      <c r="E25" s="71">
        <f t="shared" si="1"/>
        <v>224.1</v>
      </c>
      <c r="F25" s="70">
        <f t="shared" si="0"/>
        <v>541</v>
      </c>
      <c r="H25" s="72">
        <f t="shared" si="2"/>
        <v>11.7</v>
      </c>
      <c r="I25" s="73">
        <f t="shared" si="3"/>
        <v>0.4</v>
      </c>
      <c r="J25" s="73">
        <f t="shared" si="3"/>
        <v>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I18" sqref="I18"/>
    </sheetView>
  </sheetViews>
  <sheetFormatPr defaultColWidth="8.8515625" defaultRowHeight="15"/>
  <cols>
    <col min="1" max="1" width="45.57421875" style="33" customWidth="1"/>
    <col min="2" max="3" width="11.57421875" style="33" customWidth="1"/>
    <col min="4" max="4" width="14.28125" style="33" customWidth="1"/>
    <col min="5" max="5" width="15.28125" style="33" customWidth="1"/>
    <col min="6" max="9" width="8.8515625" style="33" customWidth="1"/>
    <col min="10" max="16384" width="8.8515625" style="33" customWidth="1"/>
  </cols>
  <sheetData>
    <row r="1" spans="1:5" s="28" customFormat="1" ht="41.25" customHeight="1">
      <c r="A1" s="189" t="s">
        <v>125</v>
      </c>
      <c r="B1" s="189"/>
      <c r="C1" s="189"/>
      <c r="D1" s="189"/>
      <c r="E1" s="189"/>
    </row>
    <row r="2" spans="1:5" s="28" customFormat="1" ht="21.75" customHeight="1">
      <c r="A2" s="190" t="s">
        <v>19</v>
      </c>
      <c r="B2" s="190"/>
      <c r="C2" s="190"/>
      <c r="D2" s="190"/>
      <c r="E2" s="190"/>
    </row>
    <row r="3" spans="1:5" s="30" customFormat="1" ht="12" customHeight="1" thickBot="1">
      <c r="A3" s="29"/>
      <c r="B3" s="29"/>
      <c r="C3" s="29"/>
      <c r="D3" s="29"/>
      <c r="E3" s="29"/>
    </row>
    <row r="4" spans="1:5" s="30" customFormat="1" ht="21" customHeight="1">
      <c r="A4" s="191"/>
      <c r="B4" s="193" t="s">
        <v>1</v>
      </c>
      <c r="C4" s="195" t="s">
        <v>60</v>
      </c>
      <c r="D4" s="197" t="s">
        <v>56</v>
      </c>
      <c r="E4" s="198"/>
    </row>
    <row r="5" spans="1:5" s="30" customFormat="1" ht="26.25" customHeight="1">
      <c r="A5" s="192"/>
      <c r="B5" s="194"/>
      <c r="C5" s="196"/>
      <c r="D5" s="59" t="s">
        <v>3</v>
      </c>
      <c r="E5" s="124" t="s">
        <v>57</v>
      </c>
    </row>
    <row r="6" spans="1:5" s="31" customFormat="1" ht="34.5" customHeight="1">
      <c r="A6" s="83" t="s">
        <v>20</v>
      </c>
      <c r="B6" s="84">
        <f>SUM(B7:B25)</f>
        <v>3722</v>
      </c>
      <c r="C6" s="85">
        <f>SUM(C7:C25)</f>
        <v>8380</v>
      </c>
      <c r="D6" s="119">
        <f>ROUND(C6/B6*100,1)</f>
        <v>225.1</v>
      </c>
      <c r="E6" s="121">
        <f>C6-B6</f>
        <v>4658</v>
      </c>
    </row>
    <row r="7" spans="1:9" ht="36" customHeight="1">
      <c r="A7" s="86" t="s">
        <v>21</v>
      </c>
      <c r="B7" s="87">
        <v>65</v>
      </c>
      <c r="C7" s="115">
        <v>39</v>
      </c>
      <c r="D7" s="118">
        <f aca="true" t="shared" si="0" ref="D7:D24">ROUND(C7/B7*100,1)</f>
        <v>60</v>
      </c>
      <c r="E7" s="120">
        <f aca="true" t="shared" si="1" ref="E7:E25">C7-B7</f>
        <v>-26</v>
      </c>
      <c r="F7" s="31"/>
      <c r="G7" s="32"/>
      <c r="I7" s="34"/>
    </row>
    <row r="8" spans="1:9" ht="36" customHeight="1">
      <c r="A8" s="86" t="s">
        <v>22</v>
      </c>
      <c r="B8" s="87">
        <v>7</v>
      </c>
      <c r="C8" s="115">
        <v>6</v>
      </c>
      <c r="D8" s="118">
        <f t="shared" si="0"/>
        <v>85.7</v>
      </c>
      <c r="E8" s="120">
        <f t="shared" si="1"/>
        <v>-1</v>
      </c>
      <c r="F8" s="31"/>
      <c r="G8" s="32"/>
      <c r="I8" s="34"/>
    </row>
    <row r="9" spans="1:9" s="35" customFormat="1" ht="19.5" customHeight="1">
      <c r="A9" s="86" t="s">
        <v>23</v>
      </c>
      <c r="B9" s="87">
        <v>621</v>
      </c>
      <c r="C9" s="115">
        <v>190</v>
      </c>
      <c r="D9" s="118">
        <f t="shared" si="0"/>
        <v>30.6</v>
      </c>
      <c r="E9" s="120">
        <f t="shared" si="1"/>
        <v>-431</v>
      </c>
      <c r="F9" s="31"/>
      <c r="G9" s="32"/>
      <c r="H9" s="33"/>
      <c r="I9" s="34"/>
    </row>
    <row r="10" spans="1:11" ht="36" customHeight="1">
      <c r="A10" s="86" t="s">
        <v>24</v>
      </c>
      <c r="B10" s="87">
        <v>0</v>
      </c>
      <c r="C10" s="115">
        <v>2483</v>
      </c>
      <c r="D10" s="118" t="s">
        <v>86</v>
      </c>
      <c r="E10" s="120">
        <f t="shared" si="1"/>
        <v>2483</v>
      </c>
      <c r="F10" s="31"/>
      <c r="G10" s="32"/>
      <c r="I10" s="34"/>
      <c r="K10" s="36"/>
    </row>
    <row r="11" spans="1:9" ht="36" customHeight="1">
      <c r="A11" s="86" t="s">
        <v>25</v>
      </c>
      <c r="B11" s="87">
        <v>31</v>
      </c>
      <c r="C11" s="115">
        <v>0</v>
      </c>
      <c r="D11" s="118">
        <f t="shared" si="0"/>
        <v>0</v>
      </c>
      <c r="E11" s="120">
        <f t="shared" si="1"/>
        <v>-31</v>
      </c>
      <c r="F11" s="31"/>
      <c r="G11" s="32"/>
      <c r="I11" s="34"/>
    </row>
    <row r="12" spans="1:9" ht="19.5" customHeight="1">
      <c r="A12" s="86" t="s">
        <v>26</v>
      </c>
      <c r="B12" s="87">
        <v>0</v>
      </c>
      <c r="C12" s="115">
        <v>47</v>
      </c>
      <c r="D12" s="118" t="s">
        <v>86</v>
      </c>
      <c r="E12" s="120">
        <f t="shared" si="1"/>
        <v>47</v>
      </c>
      <c r="F12" s="31"/>
      <c r="G12" s="32"/>
      <c r="I12" s="77"/>
    </row>
    <row r="13" spans="1:9" ht="36" customHeight="1">
      <c r="A13" s="86" t="s">
        <v>27</v>
      </c>
      <c r="B13" s="87">
        <v>11</v>
      </c>
      <c r="C13" s="115">
        <v>215</v>
      </c>
      <c r="D13" s="118" t="s">
        <v>122</v>
      </c>
      <c r="E13" s="120">
        <f t="shared" si="1"/>
        <v>204</v>
      </c>
      <c r="F13" s="31"/>
      <c r="G13" s="32"/>
      <c r="I13" s="34"/>
    </row>
    <row r="14" spans="1:9" ht="36" customHeight="1">
      <c r="A14" s="86" t="s">
        <v>28</v>
      </c>
      <c r="B14" s="87">
        <v>179</v>
      </c>
      <c r="C14" s="115">
        <v>79</v>
      </c>
      <c r="D14" s="118">
        <f t="shared" si="0"/>
        <v>44.1</v>
      </c>
      <c r="E14" s="120">
        <f t="shared" si="1"/>
        <v>-100</v>
      </c>
      <c r="F14" s="31"/>
      <c r="G14" s="32"/>
      <c r="I14" s="34"/>
    </row>
    <row r="15" spans="1:9" ht="36" customHeight="1">
      <c r="A15" s="86" t="s">
        <v>29</v>
      </c>
      <c r="B15" s="87">
        <v>0</v>
      </c>
      <c r="C15" s="115">
        <v>0</v>
      </c>
      <c r="D15" s="118" t="s">
        <v>86</v>
      </c>
      <c r="E15" s="120">
        <f t="shared" si="1"/>
        <v>0</v>
      </c>
      <c r="F15" s="31"/>
      <c r="G15" s="32"/>
      <c r="I15" s="34"/>
    </row>
    <row r="16" spans="1:9" ht="19.5" customHeight="1">
      <c r="A16" s="86" t="s">
        <v>30</v>
      </c>
      <c r="B16" s="87">
        <v>14</v>
      </c>
      <c r="C16" s="115">
        <v>22</v>
      </c>
      <c r="D16" s="118">
        <f t="shared" si="0"/>
        <v>157.1</v>
      </c>
      <c r="E16" s="120">
        <f t="shared" si="1"/>
        <v>8</v>
      </c>
      <c r="F16" s="31"/>
      <c r="G16" s="32"/>
      <c r="I16" s="34"/>
    </row>
    <row r="17" spans="1:9" ht="19.5" customHeight="1">
      <c r="A17" s="86" t="s">
        <v>31</v>
      </c>
      <c r="B17" s="87">
        <v>0</v>
      </c>
      <c r="C17" s="115">
        <v>0</v>
      </c>
      <c r="D17" s="118" t="s">
        <v>86</v>
      </c>
      <c r="E17" s="120">
        <f t="shared" si="1"/>
        <v>0</v>
      </c>
      <c r="F17" s="31"/>
      <c r="G17" s="32"/>
      <c r="I17" s="34"/>
    </row>
    <row r="18" spans="1:9" ht="19.5" customHeight="1">
      <c r="A18" s="86" t="s">
        <v>32</v>
      </c>
      <c r="B18" s="87">
        <v>0</v>
      </c>
      <c r="C18" s="115">
        <v>34</v>
      </c>
      <c r="D18" s="118" t="s">
        <v>86</v>
      </c>
      <c r="E18" s="120">
        <f t="shared" si="1"/>
        <v>34</v>
      </c>
      <c r="F18" s="31"/>
      <c r="G18" s="32"/>
      <c r="I18" s="34"/>
    </row>
    <row r="19" spans="1:9" ht="36" customHeight="1">
      <c r="A19" s="86" t="s">
        <v>33</v>
      </c>
      <c r="B19" s="87">
        <v>122</v>
      </c>
      <c r="C19" s="115">
        <v>138</v>
      </c>
      <c r="D19" s="118">
        <f t="shared" si="0"/>
        <v>113.1</v>
      </c>
      <c r="E19" s="120">
        <f t="shared" si="1"/>
        <v>16</v>
      </c>
      <c r="F19" s="31"/>
      <c r="G19" s="32"/>
      <c r="I19" s="78"/>
    </row>
    <row r="20" spans="1:9" ht="36" customHeight="1">
      <c r="A20" s="86" t="s">
        <v>34</v>
      </c>
      <c r="B20" s="87">
        <v>116</v>
      </c>
      <c r="C20" s="115">
        <v>155</v>
      </c>
      <c r="D20" s="118">
        <f t="shared" si="0"/>
        <v>133.6</v>
      </c>
      <c r="E20" s="120">
        <f t="shared" si="1"/>
        <v>39</v>
      </c>
      <c r="F20" s="31"/>
      <c r="G20" s="32"/>
      <c r="I20" s="34"/>
    </row>
    <row r="21" spans="1:9" ht="36" customHeight="1">
      <c r="A21" s="86" t="s">
        <v>35</v>
      </c>
      <c r="B21" s="87">
        <v>1521</v>
      </c>
      <c r="C21" s="115">
        <v>583</v>
      </c>
      <c r="D21" s="118">
        <f t="shared" si="0"/>
        <v>38.3</v>
      </c>
      <c r="E21" s="120">
        <f t="shared" si="1"/>
        <v>-938</v>
      </c>
      <c r="F21" s="31"/>
      <c r="G21" s="32"/>
      <c r="I21" s="34"/>
    </row>
    <row r="22" spans="1:9" ht="19.5" customHeight="1">
      <c r="A22" s="86" t="s">
        <v>36</v>
      </c>
      <c r="B22" s="87">
        <v>623</v>
      </c>
      <c r="C22" s="115">
        <v>822</v>
      </c>
      <c r="D22" s="118">
        <f t="shared" si="0"/>
        <v>131.9</v>
      </c>
      <c r="E22" s="120">
        <f t="shared" si="1"/>
        <v>199</v>
      </c>
      <c r="F22" s="31"/>
      <c r="G22" s="32"/>
      <c r="I22" s="34"/>
    </row>
    <row r="23" spans="1:9" ht="36" customHeight="1">
      <c r="A23" s="86" t="s">
        <v>37</v>
      </c>
      <c r="B23" s="87">
        <v>331</v>
      </c>
      <c r="C23" s="115">
        <v>3526</v>
      </c>
      <c r="D23" s="118" t="s">
        <v>129</v>
      </c>
      <c r="E23" s="120">
        <f t="shared" si="1"/>
        <v>3195</v>
      </c>
      <c r="F23" s="31"/>
      <c r="G23" s="32"/>
      <c r="I23" s="34"/>
    </row>
    <row r="24" spans="1:9" ht="36" customHeight="1">
      <c r="A24" s="86" t="s">
        <v>38</v>
      </c>
      <c r="B24" s="87">
        <v>81</v>
      </c>
      <c r="C24" s="115">
        <v>41</v>
      </c>
      <c r="D24" s="118">
        <f t="shared" si="0"/>
        <v>50.6</v>
      </c>
      <c r="E24" s="120">
        <f t="shared" si="1"/>
        <v>-40</v>
      </c>
      <c r="F24" s="31"/>
      <c r="G24" s="32"/>
      <c r="I24" s="34"/>
    </row>
    <row r="25" spans="1:9" ht="22.5" customHeight="1" thickBot="1">
      <c r="A25" s="88" t="s">
        <v>39</v>
      </c>
      <c r="B25" s="89">
        <v>0</v>
      </c>
      <c r="C25" s="114">
        <v>0</v>
      </c>
      <c r="D25" s="125" t="s">
        <v>86</v>
      </c>
      <c r="E25" s="126">
        <f t="shared" si="1"/>
        <v>0</v>
      </c>
      <c r="F25" s="31"/>
      <c r="G25" s="32"/>
      <c r="I25" s="34"/>
    </row>
    <row r="26" spans="1:9" ht="15.75">
      <c r="A26" s="37"/>
      <c r="B26" s="37"/>
      <c r="C26" s="37"/>
      <c r="D26" s="37"/>
      <c r="E26" s="37" t="s">
        <v>86</v>
      </c>
      <c r="I26" s="34"/>
    </row>
    <row r="27" spans="1:5" ht="12.75">
      <c r="A27" s="37"/>
      <c r="B27" s="37"/>
      <c r="C27" s="37"/>
      <c r="D27" s="37"/>
      <c r="E27" s="3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D14" sqref="D14"/>
    </sheetView>
  </sheetViews>
  <sheetFormatPr defaultColWidth="8.8515625" defaultRowHeight="15"/>
  <cols>
    <col min="1" max="1" width="52.8515625" style="33" customWidth="1"/>
    <col min="2" max="2" width="21.28125" style="33" customWidth="1"/>
    <col min="3" max="4" width="22.00390625" style="33" customWidth="1"/>
    <col min="5" max="5" width="21.57421875" style="33" customWidth="1"/>
    <col min="6" max="6" width="8.8515625" style="33" customWidth="1"/>
    <col min="7" max="7" width="10.8515625" style="33" bestFit="1" customWidth="1"/>
    <col min="8" max="16384" width="8.8515625" style="33" customWidth="1"/>
  </cols>
  <sheetData>
    <row r="1" spans="1:5" s="28" customFormat="1" ht="49.5" customHeight="1">
      <c r="A1" s="199" t="s">
        <v>126</v>
      </c>
      <c r="B1" s="199"/>
      <c r="C1" s="199"/>
      <c r="D1" s="199"/>
      <c r="E1" s="199"/>
    </row>
    <row r="2" spans="1:5" s="28" customFormat="1" ht="20.25" customHeight="1">
      <c r="A2" s="200" t="s">
        <v>40</v>
      </c>
      <c r="B2" s="200"/>
      <c r="C2" s="200"/>
      <c r="D2" s="200"/>
      <c r="E2" s="200"/>
    </row>
    <row r="3" spans="1:5" s="28" customFormat="1" ht="17.25" customHeight="1" thickBot="1">
      <c r="A3" s="76"/>
      <c r="B3" s="76"/>
      <c r="C3" s="76"/>
      <c r="D3" s="76"/>
      <c r="E3" s="76"/>
    </row>
    <row r="4" spans="1:5" s="30" customFormat="1" ht="25.5" customHeight="1">
      <c r="A4" s="201"/>
      <c r="B4" s="203" t="s">
        <v>1</v>
      </c>
      <c r="C4" s="203" t="s">
        <v>60</v>
      </c>
      <c r="D4" s="203" t="s">
        <v>56</v>
      </c>
      <c r="E4" s="205"/>
    </row>
    <row r="5" spans="1:5" s="30" customFormat="1" ht="37.5" customHeight="1">
      <c r="A5" s="202"/>
      <c r="B5" s="204"/>
      <c r="C5" s="204"/>
      <c r="D5" s="59" t="s">
        <v>3</v>
      </c>
      <c r="E5" s="60" t="s">
        <v>57</v>
      </c>
    </row>
    <row r="6" spans="1:7" s="39" customFormat="1" ht="34.5" customHeight="1">
      <c r="A6" s="79" t="s">
        <v>20</v>
      </c>
      <c r="B6" s="38">
        <f>SUM(B7:B15)</f>
        <v>3722</v>
      </c>
      <c r="C6" s="38">
        <f>SUM(C7:C15)</f>
        <v>8380</v>
      </c>
      <c r="D6" s="122">
        <f>ROUND(C6/B6*100,1)</f>
        <v>225.1</v>
      </c>
      <c r="E6" s="127">
        <f>C6-B6</f>
        <v>4658</v>
      </c>
      <c r="G6" s="40"/>
    </row>
    <row r="7" spans="1:11" ht="45" customHeight="1">
      <c r="A7" s="80" t="s">
        <v>41</v>
      </c>
      <c r="B7" s="41">
        <v>910</v>
      </c>
      <c r="C7" s="41">
        <v>1013</v>
      </c>
      <c r="D7" s="123">
        <f aca="true" t="shared" si="0" ref="D7:D15">ROUND(C7/B7*100,1)</f>
        <v>111.3</v>
      </c>
      <c r="E7" s="128">
        <f aca="true" t="shared" si="1" ref="E7:E15">C7-B7</f>
        <v>103</v>
      </c>
      <c r="G7" s="40"/>
      <c r="H7" s="42"/>
      <c r="K7" s="42"/>
    </row>
    <row r="8" spans="1:11" ht="27.75" customHeight="1">
      <c r="A8" s="80" t="s">
        <v>42</v>
      </c>
      <c r="B8" s="41">
        <v>1119</v>
      </c>
      <c r="C8" s="41">
        <v>1519</v>
      </c>
      <c r="D8" s="123">
        <f t="shared" si="0"/>
        <v>135.7</v>
      </c>
      <c r="E8" s="128">
        <f t="shared" si="1"/>
        <v>400</v>
      </c>
      <c r="G8" s="40"/>
      <c r="H8" s="42"/>
      <c r="K8" s="42"/>
    </row>
    <row r="9" spans="1:11" s="35" customFormat="1" ht="25.5" customHeight="1">
      <c r="A9" s="80" t="s">
        <v>43</v>
      </c>
      <c r="B9" s="41">
        <v>568</v>
      </c>
      <c r="C9" s="41">
        <v>2290</v>
      </c>
      <c r="D9" s="123" t="s">
        <v>130</v>
      </c>
      <c r="E9" s="128">
        <f t="shared" si="1"/>
        <v>1722</v>
      </c>
      <c r="F9" s="33"/>
      <c r="G9" s="40"/>
      <c r="H9" s="42"/>
      <c r="I9" s="33"/>
      <c r="K9" s="42"/>
    </row>
    <row r="10" spans="1:11" ht="28.5" customHeight="1">
      <c r="A10" s="80" t="s">
        <v>44</v>
      </c>
      <c r="B10" s="41">
        <v>110</v>
      </c>
      <c r="C10" s="41">
        <v>245</v>
      </c>
      <c r="D10" s="123">
        <f t="shared" si="0"/>
        <v>222.7</v>
      </c>
      <c r="E10" s="128">
        <f t="shared" si="1"/>
        <v>135</v>
      </c>
      <c r="G10" s="40"/>
      <c r="H10" s="42"/>
      <c r="K10" s="42"/>
    </row>
    <row r="11" spans="1:11" ht="28.5" customHeight="1">
      <c r="A11" s="80" t="s">
        <v>45</v>
      </c>
      <c r="B11" s="41">
        <v>258</v>
      </c>
      <c r="C11" s="41">
        <v>835</v>
      </c>
      <c r="D11" s="123">
        <f t="shared" si="0"/>
        <v>323.6</v>
      </c>
      <c r="E11" s="128">
        <f t="shared" si="1"/>
        <v>577</v>
      </c>
      <c r="G11" s="40"/>
      <c r="H11" s="42"/>
      <c r="K11" s="42"/>
    </row>
    <row r="12" spans="1:11" ht="59.25" customHeight="1">
      <c r="A12" s="80" t="s">
        <v>46</v>
      </c>
      <c r="B12" s="41">
        <v>6</v>
      </c>
      <c r="C12" s="41">
        <v>22</v>
      </c>
      <c r="D12" s="123">
        <f t="shared" si="0"/>
        <v>366.7</v>
      </c>
      <c r="E12" s="128">
        <f t="shared" si="1"/>
        <v>16</v>
      </c>
      <c r="G12" s="40"/>
      <c r="H12" s="42"/>
      <c r="K12" s="42"/>
    </row>
    <row r="13" spans="1:18" ht="30.75" customHeight="1">
      <c r="A13" s="80" t="s">
        <v>47</v>
      </c>
      <c r="B13" s="41">
        <v>175</v>
      </c>
      <c r="C13" s="41">
        <v>1385</v>
      </c>
      <c r="D13" s="123" t="s">
        <v>131</v>
      </c>
      <c r="E13" s="128">
        <f t="shared" si="1"/>
        <v>1210</v>
      </c>
      <c r="G13" s="40"/>
      <c r="H13" s="42"/>
      <c r="K13" s="42"/>
      <c r="R13" s="43"/>
    </row>
    <row r="14" spans="1:18" ht="75" customHeight="1">
      <c r="A14" s="80" t="s">
        <v>48</v>
      </c>
      <c r="B14" s="41">
        <v>313</v>
      </c>
      <c r="C14" s="41">
        <v>725</v>
      </c>
      <c r="D14" s="123">
        <f t="shared" si="0"/>
        <v>231.6</v>
      </c>
      <c r="E14" s="128">
        <f t="shared" si="1"/>
        <v>412</v>
      </c>
      <c r="G14" s="40"/>
      <c r="H14" s="42"/>
      <c r="K14" s="42"/>
      <c r="R14" s="43"/>
    </row>
    <row r="15" spans="1:18" ht="33" customHeight="1" thickBot="1">
      <c r="A15" s="81" t="s">
        <v>49</v>
      </c>
      <c r="B15" s="82">
        <v>263</v>
      </c>
      <c r="C15" s="41">
        <v>346</v>
      </c>
      <c r="D15" s="123">
        <f t="shared" si="0"/>
        <v>131.6</v>
      </c>
      <c r="E15" s="128">
        <f t="shared" si="1"/>
        <v>83</v>
      </c>
      <c r="G15" s="40"/>
      <c r="H15" s="42"/>
      <c r="K15" s="42"/>
      <c r="R15" s="43"/>
    </row>
    <row r="16" spans="1:18" ht="12.75">
      <c r="A16" s="37"/>
      <c r="B16" s="37"/>
      <c r="C16" s="37"/>
      <c r="D16" s="37"/>
      <c r="R16" s="43"/>
    </row>
    <row r="17" spans="1:18" ht="12.75">
      <c r="A17" s="37"/>
      <c r="B17" s="37"/>
      <c r="C17" s="37"/>
      <c r="D17" s="37"/>
      <c r="R17" s="43"/>
    </row>
    <row r="18" ht="12.75">
      <c r="R18" s="43"/>
    </row>
    <row r="19" ht="12.75">
      <c r="R19" s="43"/>
    </row>
    <row r="20" ht="12.75">
      <c r="R20" s="43"/>
    </row>
    <row r="21" ht="12.75">
      <c r="R21" s="4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2.28125" style="0" customWidth="1"/>
    <col min="2" max="5" width="10.7109375" style="0" customWidth="1"/>
  </cols>
  <sheetData>
    <row r="1" spans="1:5" ht="20.25">
      <c r="A1" s="214" t="s">
        <v>82</v>
      </c>
      <c r="B1" s="214"/>
      <c r="C1" s="214"/>
      <c r="D1" s="214"/>
      <c r="E1" s="214"/>
    </row>
    <row r="2" spans="1:5" ht="24.75" customHeight="1">
      <c r="A2" s="208" t="s">
        <v>134</v>
      </c>
      <c r="B2" s="208"/>
      <c r="C2" s="208"/>
      <c r="D2" s="208"/>
      <c r="E2" s="208"/>
    </row>
    <row r="3" spans="1:5" ht="15.75">
      <c r="A3" s="206" t="s">
        <v>0</v>
      </c>
      <c r="B3" s="206" t="s">
        <v>89</v>
      </c>
      <c r="C3" s="206" t="s">
        <v>96</v>
      </c>
      <c r="D3" s="215" t="s">
        <v>2</v>
      </c>
      <c r="E3" s="216"/>
    </row>
    <row r="4" spans="1:5" ht="31.5">
      <c r="A4" s="207"/>
      <c r="B4" s="207"/>
      <c r="C4" s="207"/>
      <c r="D4" s="152" t="s">
        <v>3</v>
      </c>
      <c r="E4" s="153" t="s">
        <v>83</v>
      </c>
    </row>
    <row r="5" spans="1:5" ht="18" customHeight="1">
      <c r="A5" s="131" t="s">
        <v>105</v>
      </c>
      <c r="B5" s="160">
        <v>26041</v>
      </c>
      <c r="C5" s="160">
        <v>22439</v>
      </c>
      <c r="D5" s="143">
        <f>ROUND(C5/B5*100,1)</f>
        <v>86.2</v>
      </c>
      <c r="E5" s="163">
        <f>C5-B5</f>
        <v>-3602</v>
      </c>
    </row>
    <row r="6" spans="1:5" ht="18" customHeight="1">
      <c r="A6" s="132" t="s">
        <v>97</v>
      </c>
      <c r="B6" s="161">
        <v>14784</v>
      </c>
      <c r="C6" s="161">
        <v>13277</v>
      </c>
      <c r="D6" s="144">
        <f>ROUND(C6/B6*100,1)</f>
        <v>89.8</v>
      </c>
      <c r="E6" s="164">
        <f>C6-B6</f>
        <v>-1507</v>
      </c>
    </row>
    <row r="7" spans="1:5" ht="31.5">
      <c r="A7" s="133" t="s">
        <v>106</v>
      </c>
      <c r="B7" s="155">
        <v>23019</v>
      </c>
      <c r="C7" s="155">
        <v>27456</v>
      </c>
      <c r="D7" s="145">
        <f>ROUND(C7/B7*100,1)</f>
        <v>119.3</v>
      </c>
      <c r="E7" s="165">
        <f>C7-B7</f>
        <v>4437</v>
      </c>
    </row>
    <row r="8" spans="1:5" ht="18" customHeight="1">
      <c r="A8" s="134" t="s">
        <v>107</v>
      </c>
      <c r="B8" s="162">
        <v>16389</v>
      </c>
      <c r="C8" s="162">
        <v>21264</v>
      </c>
      <c r="D8" s="145">
        <f>ROUND(C8/B8*100,1)</f>
        <v>129.7</v>
      </c>
      <c r="E8" s="165">
        <f>C8-B8</f>
        <v>4875</v>
      </c>
    </row>
    <row r="9" spans="1:5" ht="31.5">
      <c r="A9" s="134" t="s">
        <v>98</v>
      </c>
      <c r="B9" s="146">
        <v>71.2</v>
      </c>
      <c r="C9" s="146">
        <v>77.4</v>
      </c>
      <c r="D9" s="209" t="s">
        <v>138</v>
      </c>
      <c r="E9" s="210"/>
    </row>
    <row r="10" spans="1:5" ht="31.5">
      <c r="A10" s="135" t="s">
        <v>99</v>
      </c>
      <c r="B10" s="168">
        <v>6140</v>
      </c>
      <c r="C10" s="168">
        <v>5871</v>
      </c>
      <c r="D10" s="143">
        <f aca="true" t="shared" si="0" ref="D10:D15">ROUND(C10/B10*100,1)</f>
        <v>95.6</v>
      </c>
      <c r="E10" s="172">
        <f aca="true" t="shared" si="1" ref="E10:E15">C10-B10</f>
        <v>-269</v>
      </c>
    </row>
    <row r="11" spans="1:5" ht="31.5">
      <c r="A11" s="136" t="s">
        <v>100</v>
      </c>
      <c r="B11" s="169">
        <v>36</v>
      </c>
      <c r="C11" s="169">
        <v>63</v>
      </c>
      <c r="D11" s="143">
        <f t="shared" si="0"/>
        <v>175</v>
      </c>
      <c r="E11" s="172">
        <f t="shared" si="1"/>
        <v>27</v>
      </c>
    </row>
    <row r="12" spans="1:5" ht="31.5">
      <c r="A12" s="137" t="s">
        <v>108</v>
      </c>
      <c r="B12" s="170">
        <v>619</v>
      </c>
      <c r="C12" s="170">
        <v>641</v>
      </c>
      <c r="D12" s="147">
        <f t="shared" si="0"/>
        <v>103.6</v>
      </c>
      <c r="E12" s="173">
        <f t="shared" si="1"/>
        <v>22</v>
      </c>
    </row>
    <row r="13" spans="1:5" ht="31.5">
      <c r="A13" s="137" t="s">
        <v>109</v>
      </c>
      <c r="B13" s="170">
        <v>3805</v>
      </c>
      <c r="C13" s="170">
        <v>4402</v>
      </c>
      <c r="D13" s="147">
        <f t="shared" si="0"/>
        <v>115.7</v>
      </c>
      <c r="E13" s="173">
        <f t="shared" si="1"/>
        <v>597</v>
      </c>
    </row>
    <row r="14" spans="1:5" ht="18" customHeight="1">
      <c r="A14" s="138" t="s">
        <v>110</v>
      </c>
      <c r="B14" s="159">
        <v>569</v>
      </c>
      <c r="C14" s="159">
        <v>1083</v>
      </c>
      <c r="D14" s="145">
        <f t="shared" si="0"/>
        <v>190.3</v>
      </c>
      <c r="E14" s="165">
        <f t="shared" si="1"/>
        <v>514</v>
      </c>
    </row>
    <row r="15" spans="1:5" ht="18" customHeight="1">
      <c r="A15" s="139" t="s">
        <v>101</v>
      </c>
      <c r="B15" s="170">
        <v>1</v>
      </c>
      <c r="C15" s="170">
        <v>0</v>
      </c>
      <c r="D15" s="145">
        <f t="shared" si="0"/>
        <v>0</v>
      </c>
      <c r="E15" s="165">
        <f t="shared" si="1"/>
        <v>-1</v>
      </c>
    </row>
    <row r="16" spans="1:5" ht="31.5">
      <c r="A16" s="140" t="s">
        <v>111</v>
      </c>
      <c r="B16" s="169">
        <v>7750</v>
      </c>
      <c r="C16" s="169">
        <v>7913</v>
      </c>
      <c r="D16" s="148">
        <f aca="true" t="shared" si="2" ref="D16:D21">ROUND(C16/B16*100,1)</f>
        <v>102.1</v>
      </c>
      <c r="E16" s="174">
        <f aca="true" t="shared" si="3" ref="E16:E21">C16-B16</f>
        <v>163</v>
      </c>
    </row>
    <row r="17" spans="1:5" ht="31.5">
      <c r="A17" s="137" t="s">
        <v>112</v>
      </c>
      <c r="B17" s="170">
        <v>72579</v>
      </c>
      <c r="C17" s="170">
        <v>92657</v>
      </c>
      <c r="D17" s="149">
        <f t="shared" si="2"/>
        <v>127.7</v>
      </c>
      <c r="E17" s="175">
        <f t="shared" si="3"/>
        <v>20078</v>
      </c>
    </row>
    <row r="18" spans="1:5" ht="18" customHeight="1">
      <c r="A18" s="137" t="s">
        <v>113</v>
      </c>
      <c r="B18" s="170">
        <v>22901</v>
      </c>
      <c r="C18" s="170">
        <v>19680</v>
      </c>
      <c r="D18" s="150">
        <f t="shared" si="2"/>
        <v>85.9</v>
      </c>
      <c r="E18" s="173">
        <f t="shared" si="3"/>
        <v>-3221</v>
      </c>
    </row>
    <row r="19" spans="1:5" ht="31.5">
      <c r="A19" s="141" t="s">
        <v>114</v>
      </c>
      <c r="B19" s="170">
        <v>6200</v>
      </c>
      <c r="C19" s="170">
        <v>6841</v>
      </c>
      <c r="D19" s="151">
        <f t="shared" si="2"/>
        <v>110.3</v>
      </c>
      <c r="E19" s="176">
        <f t="shared" si="3"/>
        <v>641</v>
      </c>
    </row>
    <row r="20" spans="1:5" ht="18" customHeight="1">
      <c r="A20" s="140" t="s">
        <v>115</v>
      </c>
      <c r="B20" s="168">
        <v>25356</v>
      </c>
      <c r="C20" s="168">
        <v>31814</v>
      </c>
      <c r="D20" s="143">
        <f t="shared" si="2"/>
        <v>125.5</v>
      </c>
      <c r="E20" s="163">
        <f t="shared" si="3"/>
        <v>6458</v>
      </c>
    </row>
    <row r="21" spans="1:5" ht="18" customHeight="1">
      <c r="A21" s="142" t="s">
        <v>102</v>
      </c>
      <c r="B21" s="171">
        <v>24829</v>
      </c>
      <c r="C21" s="171">
        <v>30746</v>
      </c>
      <c r="D21" s="144">
        <f t="shared" si="2"/>
        <v>123.8</v>
      </c>
      <c r="E21" s="164">
        <f t="shared" si="3"/>
        <v>5917</v>
      </c>
    </row>
    <row r="22" spans="1:5" ht="31.5" customHeight="1">
      <c r="A22" s="211" t="s">
        <v>135</v>
      </c>
      <c r="B22" s="212"/>
      <c r="C22" s="212"/>
      <c r="D22" s="212"/>
      <c r="E22" s="213"/>
    </row>
    <row r="23" spans="1:5" ht="19.5" customHeight="1">
      <c r="A23" s="206" t="s">
        <v>0</v>
      </c>
      <c r="B23" s="206" t="s">
        <v>136</v>
      </c>
      <c r="C23" s="206" t="s">
        <v>137</v>
      </c>
      <c r="D23" s="215" t="s">
        <v>2</v>
      </c>
      <c r="E23" s="216"/>
    </row>
    <row r="24" spans="1:5" ht="25.5">
      <c r="A24" s="207"/>
      <c r="B24" s="207"/>
      <c r="C24" s="207"/>
      <c r="D24" s="129" t="s">
        <v>3</v>
      </c>
      <c r="E24" s="130" t="s">
        <v>84</v>
      </c>
    </row>
    <row r="25" spans="1:5" ht="24.75" customHeight="1">
      <c r="A25" s="133" t="s">
        <v>116</v>
      </c>
      <c r="B25" s="159">
        <v>10224</v>
      </c>
      <c r="C25" s="159">
        <v>8893</v>
      </c>
      <c r="D25" s="145">
        <f aca="true" t="shared" si="4" ref="D25:D30">ROUND(C25/B25*100,1)</f>
        <v>87</v>
      </c>
      <c r="E25" s="179">
        <f>C25-B25</f>
        <v>-1331</v>
      </c>
    </row>
    <row r="26" spans="1:5" ht="24.75" customHeight="1">
      <c r="A26" s="133" t="s">
        <v>117</v>
      </c>
      <c r="B26" s="159">
        <v>8822</v>
      </c>
      <c r="C26" s="159">
        <v>7786</v>
      </c>
      <c r="D26" s="145">
        <f t="shared" si="4"/>
        <v>88.3</v>
      </c>
      <c r="E26" s="154">
        <f>C26-B26</f>
        <v>-1036</v>
      </c>
    </row>
    <row r="27" spans="1:5" ht="31.5" customHeight="1">
      <c r="A27" s="133" t="s">
        <v>139</v>
      </c>
      <c r="B27" s="159">
        <v>1819</v>
      </c>
      <c r="C27" s="159">
        <v>2326</v>
      </c>
      <c r="D27" s="145">
        <f t="shared" si="4"/>
        <v>127.9</v>
      </c>
      <c r="E27" s="166" t="s">
        <v>140</v>
      </c>
    </row>
    <row r="28" spans="1:5" ht="24.75" customHeight="1">
      <c r="A28" s="156" t="s">
        <v>118</v>
      </c>
      <c r="B28" s="177">
        <v>1960</v>
      </c>
      <c r="C28" s="177">
        <v>3080</v>
      </c>
      <c r="D28" s="145">
        <f t="shared" si="4"/>
        <v>157.1</v>
      </c>
      <c r="E28" s="180">
        <f>C28-B28</f>
        <v>1120</v>
      </c>
    </row>
    <row r="29" spans="1:5" ht="31.5" customHeight="1">
      <c r="A29" s="156" t="s">
        <v>119</v>
      </c>
      <c r="B29" s="178">
        <v>1272</v>
      </c>
      <c r="C29" s="178">
        <v>739</v>
      </c>
      <c r="D29" s="145">
        <f t="shared" si="4"/>
        <v>58.1</v>
      </c>
      <c r="E29" s="181">
        <f>C29-B29</f>
        <v>-533</v>
      </c>
    </row>
    <row r="30" spans="1:5" ht="31.5" customHeight="1">
      <c r="A30" s="158" t="s">
        <v>103</v>
      </c>
      <c r="B30" s="44">
        <v>3839</v>
      </c>
      <c r="C30" s="44">
        <v>4838</v>
      </c>
      <c r="D30" s="157">
        <f t="shared" si="4"/>
        <v>126</v>
      </c>
      <c r="E30" s="167" t="s">
        <v>142</v>
      </c>
    </row>
    <row r="31" spans="1:5" ht="31.5" customHeight="1">
      <c r="A31" s="133" t="s">
        <v>104</v>
      </c>
      <c r="B31" s="159">
        <v>5</v>
      </c>
      <c r="C31" s="159">
        <v>3</v>
      </c>
      <c r="D31" s="209" t="s">
        <v>141</v>
      </c>
      <c r="E31" s="210"/>
    </row>
  </sheetData>
  <sheetProtection/>
  <mergeCells count="13">
    <mergeCell ref="D31:E31"/>
    <mergeCell ref="A22:E22"/>
    <mergeCell ref="A1:E1"/>
    <mergeCell ref="D3:E3"/>
    <mergeCell ref="D23:E23"/>
    <mergeCell ref="D9:E9"/>
    <mergeCell ref="A3:A4"/>
    <mergeCell ref="B3:B4"/>
    <mergeCell ref="C3:C4"/>
    <mergeCell ref="A23:A24"/>
    <mergeCell ref="B23:B24"/>
    <mergeCell ref="C23:C24"/>
    <mergeCell ref="A2:E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28"/>
  <sheetViews>
    <sheetView tabSelected="1" view="pageBreakPreview" zoomScaleNormal="75" zoomScaleSheetLayoutView="100" workbookViewId="0" topLeftCell="Y8">
      <selection activeCell="AB30" sqref="AB30"/>
    </sheetView>
  </sheetViews>
  <sheetFormatPr defaultColWidth="9.140625" defaultRowHeight="15"/>
  <cols>
    <col min="1" max="1" width="25.8515625" style="4" customWidth="1"/>
    <col min="2" max="60" width="9.7109375" style="4" customWidth="1"/>
    <col min="61" max="61" width="6.57421875" style="4" customWidth="1"/>
    <col min="62" max="62" width="9.28125" style="4" customWidth="1"/>
    <col min="63" max="16384" width="9.140625" style="4" customWidth="1"/>
  </cols>
  <sheetData>
    <row r="1" spans="1:61" ht="21.75" customHeight="1">
      <c r="A1" s="1"/>
      <c r="B1" s="244" t="s">
        <v>85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04"/>
      <c r="O1" s="104"/>
      <c r="P1" s="104"/>
      <c r="Q1" s="104"/>
      <c r="R1" s="104"/>
      <c r="S1" s="104"/>
      <c r="T1" s="104"/>
      <c r="U1" s="10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  <c r="BI1" s="6"/>
    </row>
    <row r="2" spans="1:59" ht="21.75" customHeight="1">
      <c r="A2" s="7"/>
      <c r="B2" s="245" t="s">
        <v>132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05"/>
      <c r="O2" s="105"/>
      <c r="P2" s="105"/>
      <c r="Q2" s="105"/>
      <c r="R2" s="105"/>
      <c r="S2" s="105"/>
      <c r="T2" s="105"/>
      <c r="U2" s="105"/>
      <c r="V2" s="8"/>
      <c r="W2" s="8"/>
      <c r="X2" s="8"/>
      <c r="Y2" s="6" t="s">
        <v>4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" t="s">
        <v>4</v>
      </c>
      <c r="AL2" s="9"/>
      <c r="AM2" s="9"/>
      <c r="AN2" s="9"/>
      <c r="AO2" s="9"/>
      <c r="AP2" s="9"/>
      <c r="AQ2" s="9"/>
      <c r="AR2" s="9"/>
      <c r="AS2" s="9"/>
      <c r="AT2" s="10"/>
      <c r="AU2" s="10"/>
      <c r="AV2" s="6"/>
      <c r="AW2" s="6" t="s">
        <v>4</v>
      </c>
      <c r="AX2" s="10"/>
      <c r="AY2" s="6"/>
      <c r="BB2" s="6"/>
      <c r="BG2" s="6" t="s">
        <v>4</v>
      </c>
    </row>
    <row r="3" spans="1:61" ht="11.25" customHeight="1">
      <c r="A3" s="236"/>
      <c r="B3" s="235" t="s">
        <v>58</v>
      </c>
      <c r="C3" s="235"/>
      <c r="D3" s="235"/>
      <c r="E3" s="235"/>
      <c r="F3" s="223" t="s">
        <v>59</v>
      </c>
      <c r="G3" s="224"/>
      <c r="H3" s="224"/>
      <c r="I3" s="225"/>
      <c r="J3" s="223" t="s">
        <v>5</v>
      </c>
      <c r="K3" s="224"/>
      <c r="L3" s="224"/>
      <c r="M3" s="225"/>
      <c r="N3" s="223" t="s">
        <v>87</v>
      </c>
      <c r="O3" s="224"/>
      <c r="P3" s="224"/>
      <c r="Q3" s="225"/>
      <c r="R3" s="223" t="s">
        <v>6</v>
      </c>
      <c r="S3" s="224"/>
      <c r="T3" s="224"/>
      <c r="U3" s="225"/>
      <c r="V3" s="223" t="s">
        <v>7</v>
      </c>
      <c r="W3" s="224"/>
      <c r="X3" s="224"/>
      <c r="Y3" s="225"/>
      <c r="Z3" s="232" t="s">
        <v>8</v>
      </c>
      <c r="AA3" s="233"/>
      <c r="AB3" s="233"/>
      <c r="AC3" s="233"/>
      <c r="AD3" s="233"/>
      <c r="AE3" s="233"/>
      <c r="AF3" s="233"/>
      <c r="AG3" s="234"/>
      <c r="AH3" s="223" t="s">
        <v>90</v>
      </c>
      <c r="AI3" s="224"/>
      <c r="AJ3" s="224"/>
      <c r="AK3" s="225"/>
      <c r="AL3" s="240" t="s">
        <v>9</v>
      </c>
      <c r="AM3" s="240"/>
      <c r="AN3" s="240"/>
      <c r="AO3" s="240"/>
      <c r="AP3" s="235" t="s">
        <v>10</v>
      </c>
      <c r="AQ3" s="235"/>
      <c r="AR3" s="235"/>
      <c r="AS3" s="235"/>
      <c r="AT3" s="223" t="s">
        <v>11</v>
      </c>
      <c r="AU3" s="224"/>
      <c r="AV3" s="224"/>
      <c r="AW3" s="225"/>
      <c r="AX3" s="235" t="s">
        <v>12</v>
      </c>
      <c r="AY3" s="235"/>
      <c r="AZ3" s="235"/>
      <c r="BA3" s="235"/>
      <c r="BB3" s="223" t="s">
        <v>133</v>
      </c>
      <c r="BC3" s="224"/>
      <c r="BD3" s="225"/>
      <c r="BE3" s="235" t="s">
        <v>13</v>
      </c>
      <c r="BF3" s="235"/>
      <c r="BG3" s="235"/>
      <c r="BH3" s="235"/>
      <c r="BI3" s="11"/>
    </row>
    <row r="4" spans="1:61" ht="38.25" customHeight="1">
      <c r="A4" s="237"/>
      <c r="B4" s="235"/>
      <c r="C4" s="235"/>
      <c r="D4" s="235"/>
      <c r="E4" s="235"/>
      <c r="F4" s="226"/>
      <c r="G4" s="227"/>
      <c r="H4" s="227"/>
      <c r="I4" s="228"/>
      <c r="J4" s="226"/>
      <c r="K4" s="227"/>
      <c r="L4" s="227"/>
      <c r="M4" s="228"/>
      <c r="N4" s="226"/>
      <c r="O4" s="227"/>
      <c r="P4" s="227"/>
      <c r="Q4" s="228"/>
      <c r="R4" s="226"/>
      <c r="S4" s="227"/>
      <c r="T4" s="227"/>
      <c r="U4" s="228"/>
      <c r="V4" s="226"/>
      <c r="W4" s="227"/>
      <c r="X4" s="227"/>
      <c r="Y4" s="228"/>
      <c r="Z4" s="234" t="s">
        <v>14</v>
      </c>
      <c r="AA4" s="235"/>
      <c r="AB4" s="235"/>
      <c r="AC4" s="235"/>
      <c r="AD4" s="223" t="s">
        <v>88</v>
      </c>
      <c r="AE4" s="224"/>
      <c r="AF4" s="224"/>
      <c r="AG4" s="225"/>
      <c r="AH4" s="226"/>
      <c r="AI4" s="227"/>
      <c r="AJ4" s="227"/>
      <c r="AK4" s="228"/>
      <c r="AL4" s="240"/>
      <c r="AM4" s="240"/>
      <c r="AN4" s="240"/>
      <c r="AO4" s="240"/>
      <c r="AP4" s="235"/>
      <c r="AQ4" s="235"/>
      <c r="AR4" s="235"/>
      <c r="AS4" s="235"/>
      <c r="AT4" s="226"/>
      <c r="AU4" s="227"/>
      <c r="AV4" s="227"/>
      <c r="AW4" s="228"/>
      <c r="AX4" s="235"/>
      <c r="AY4" s="235"/>
      <c r="AZ4" s="235"/>
      <c r="BA4" s="235"/>
      <c r="BB4" s="226"/>
      <c r="BC4" s="227"/>
      <c r="BD4" s="228"/>
      <c r="BE4" s="235"/>
      <c r="BF4" s="235"/>
      <c r="BG4" s="235"/>
      <c r="BH4" s="235"/>
      <c r="BI4" s="11"/>
    </row>
    <row r="5" spans="1:61" ht="15" customHeight="1">
      <c r="A5" s="237"/>
      <c r="B5" s="239"/>
      <c r="C5" s="239"/>
      <c r="D5" s="239"/>
      <c r="E5" s="239"/>
      <c r="F5" s="226"/>
      <c r="G5" s="227"/>
      <c r="H5" s="227"/>
      <c r="I5" s="228"/>
      <c r="J5" s="229"/>
      <c r="K5" s="230"/>
      <c r="L5" s="230"/>
      <c r="M5" s="231"/>
      <c r="N5" s="229"/>
      <c r="O5" s="230"/>
      <c r="P5" s="230"/>
      <c r="Q5" s="231"/>
      <c r="R5" s="229"/>
      <c r="S5" s="230"/>
      <c r="T5" s="230"/>
      <c r="U5" s="231"/>
      <c r="V5" s="229"/>
      <c r="W5" s="230"/>
      <c r="X5" s="230"/>
      <c r="Y5" s="231"/>
      <c r="Z5" s="234"/>
      <c r="AA5" s="235"/>
      <c r="AB5" s="235"/>
      <c r="AC5" s="235"/>
      <c r="AD5" s="229"/>
      <c r="AE5" s="230"/>
      <c r="AF5" s="230"/>
      <c r="AG5" s="231"/>
      <c r="AH5" s="229"/>
      <c r="AI5" s="230"/>
      <c r="AJ5" s="230"/>
      <c r="AK5" s="231"/>
      <c r="AL5" s="240"/>
      <c r="AM5" s="240"/>
      <c r="AN5" s="240"/>
      <c r="AO5" s="240"/>
      <c r="AP5" s="235"/>
      <c r="AQ5" s="235"/>
      <c r="AR5" s="235"/>
      <c r="AS5" s="235"/>
      <c r="AT5" s="229"/>
      <c r="AU5" s="230"/>
      <c r="AV5" s="230"/>
      <c r="AW5" s="231"/>
      <c r="AX5" s="235"/>
      <c r="AY5" s="235"/>
      <c r="AZ5" s="235"/>
      <c r="BA5" s="235"/>
      <c r="BB5" s="229"/>
      <c r="BC5" s="230"/>
      <c r="BD5" s="231"/>
      <c r="BE5" s="235"/>
      <c r="BF5" s="235"/>
      <c r="BG5" s="235"/>
      <c r="BH5" s="235"/>
      <c r="BI5" s="11"/>
    </row>
    <row r="6" spans="1:61" ht="35.25" customHeight="1">
      <c r="A6" s="237"/>
      <c r="B6" s="217">
        <v>2017</v>
      </c>
      <c r="C6" s="218">
        <v>2018</v>
      </c>
      <c r="D6" s="220" t="s">
        <v>15</v>
      </c>
      <c r="E6" s="220"/>
      <c r="F6" s="217">
        <v>2017</v>
      </c>
      <c r="G6" s="218">
        <v>2018</v>
      </c>
      <c r="H6" s="220" t="s">
        <v>15</v>
      </c>
      <c r="I6" s="220"/>
      <c r="J6" s="217">
        <v>2017</v>
      </c>
      <c r="K6" s="218">
        <v>2018</v>
      </c>
      <c r="L6" s="241" t="s">
        <v>15</v>
      </c>
      <c r="M6" s="242"/>
      <c r="N6" s="217">
        <v>2017</v>
      </c>
      <c r="O6" s="218">
        <v>2018</v>
      </c>
      <c r="P6" s="220" t="s">
        <v>15</v>
      </c>
      <c r="Q6" s="220"/>
      <c r="R6" s="217">
        <v>2017</v>
      </c>
      <c r="S6" s="218">
        <v>2018</v>
      </c>
      <c r="T6" s="243" t="s">
        <v>15</v>
      </c>
      <c r="U6" s="243"/>
      <c r="V6" s="217">
        <v>2017</v>
      </c>
      <c r="W6" s="218">
        <v>2018</v>
      </c>
      <c r="X6" s="220" t="s">
        <v>15</v>
      </c>
      <c r="Y6" s="220"/>
      <c r="Z6" s="217">
        <v>2017</v>
      </c>
      <c r="AA6" s="218">
        <v>2018</v>
      </c>
      <c r="AB6" s="220" t="s">
        <v>15</v>
      </c>
      <c r="AC6" s="220"/>
      <c r="AD6" s="217">
        <v>2017</v>
      </c>
      <c r="AE6" s="218">
        <v>2018</v>
      </c>
      <c r="AF6" s="220" t="s">
        <v>15</v>
      </c>
      <c r="AG6" s="220"/>
      <c r="AH6" s="217">
        <v>2017</v>
      </c>
      <c r="AI6" s="218">
        <v>2018</v>
      </c>
      <c r="AJ6" s="220" t="s">
        <v>15</v>
      </c>
      <c r="AK6" s="220"/>
      <c r="AL6" s="217">
        <v>2017</v>
      </c>
      <c r="AM6" s="218">
        <v>2018</v>
      </c>
      <c r="AN6" s="220" t="s">
        <v>15</v>
      </c>
      <c r="AO6" s="220"/>
      <c r="AP6" s="220" t="s">
        <v>16</v>
      </c>
      <c r="AQ6" s="220"/>
      <c r="AR6" s="220" t="s">
        <v>15</v>
      </c>
      <c r="AS6" s="220"/>
      <c r="AT6" s="217">
        <v>2017</v>
      </c>
      <c r="AU6" s="218">
        <v>2018</v>
      </c>
      <c r="AV6" s="220" t="s">
        <v>15</v>
      </c>
      <c r="AW6" s="220"/>
      <c r="AX6" s="217">
        <v>2017</v>
      </c>
      <c r="AY6" s="218">
        <v>2018</v>
      </c>
      <c r="AZ6" s="220" t="s">
        <v>15</v>
      </c>
      <c r="BA6" s="220"/>
      <c r="BB6" s="217">
        <v>2017</v>
      </c>
      <c r="BC6" s="218">
        <v>2018</v>
      </c>
      <c r="BD6" s="221" t="s">
        <v>17</v>
      </c>
      <c r="BE6" s="217">
        <v>2017</v>
      </c>
      <c r="BF6" s="218">
        <v>2018</v>
      </c>
      <c r="BG6" s="220" t="s">
        <v>15</v>
      </c>
      <c r="BH6" s="220"/>
      <c r="BI6" s="12"/>
    </row>
    <row r="7" spans="1:61" s="16" customFormat="1" ht="18.75" customHeight="1">
      <c r="A7" s="238"/>
      <c r="B7" s="217"/>
      <c r="C7" s="219"/>
      <c r="D7" s="13" t="s">
        <v>3</v>
      </c>
      <c r="E7" s="13" t="s">
        <v>17</v>
      </c>
      <c r="F7" s="217"/>
      <c r="G7" s="219"/>
      <c r="H7" s="13" t="s">
        <v>3</v>
      </c>
      <c r="I7" s="13" t="s">
        <v>17</v>
      </c>
      <c r="J7" s="217"/>
      <c r="K7" s="219"/>
      <c r="L7" s="13" t="s">
        <v>3</v>
      </c>
      <c r="M7" s="13" t="s">
        <v>17</v>
      </c>
      <c r="N7" s="217"/>
      <c r="O7" s="219"/>
      <c r="P7" s="13" t="s">
        <v>3</v>
      </c>
      <c r="Q7" s="13" t="s">
        <v>17</v>
      </c>
      <c r="R7" s="217"/>
      <c r="S7" s="219"/>
      <c r="T7" s="14" t="s">
        <v>3</v>
      </c>
      <c r="U7" s="14" t="s">
        <v>17</v>
      </c>
      <c r="V7" s="217"/>
      <c r="W7" s="219"/>
      <c r="X7" s="13" t="s">
        <v>3</v>
      </c>
      <c r="Y7" s="13" t="s">
        <v>17</v>
      </c>
      <c r="Z7" s="217"/>
      <c r="AA7" s="219"/>
      <c r="AB7" s="13" t="s">
        <v>3</v>
      </c>
      <c r="AC7" s="13" t="s">
        <v>17</v>
      </c>
      <c r="AD7" s="217"/>
      <c r="AE7" s="219"/>
      <c r="AF7" s="13" t="s">
        <v>3</v>
      </c>
      <c r="AG7" s="13" t="s">
        <v>17</v>
      </c>
      <c r="AH7" s="217"/>
      <c r="AI7" s="219"/>
      <c r="AJ7" s="13" t="s">
        <v>3</v>
      </c>
      <c r="AK7" s="13" t="s">
        <v>17</v>
      </c>
      <c r="AL7" s="217"/>
      <c r="AM7" s="219"/>
      <c r="AN7" s="13" t="s">
        <v>3</v>
      </c>
      <c r="AO7" s="13" t="s">
        <v>17</v>
      </c>
      <c r="AP7" s="15">
        <v>2017</v>
      </c>
      <c r="AQ7" s="15">
        <v>2018</v>
      </c>
      <c r="AR7" s="13" t="s">
        <v>3</v>
      </c>
      <c r="AS7" s="13" t="s">
        <v>17</v>
      </c>
      <c r="AT7" s="217"/>
      <c r="AU7" s="219"/>
      <c r="AV7" s="13" t="s">
        <v>3</v>
      </c>
      <c r="AW7" s="13" t="s">
        <v>17</v>
      </c>
      <c r="AX7" s="217"/>
      <c r="AY7" s="219"/>
      <c r="AZ7" s="13" t="s">
        <v>3</v>
      </c>
      <c r="BA7" s="13" t="s">
        <v>17</v>
      </c>
      <c r="BB7" s="217"/>
      <c r="BC7" s="219"/>
      <c r="BD7" s="222"/>
      <c r="BE7" s="217"/>
      <c r="BF7" s="219"/>
      <c r="BG7" s="13" t="s">
        <v>3</v>
      </c>
      <c r="BH7" s="13" t="s">
        <v>17</v>
      </c>
      <c r="BI7" s="12"/>
    </row>
    <row r="8" spans="1:61" ht="12.75" customHeight="1">
      <c r="A8" s="17" t="s">
        <v>18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17">
        <v>32</v>
      </c>
      <c r="AH8" s="17">
        <v>33</v>
      </c>
      <c r="AI8" s="17">
        <v>34</v>
      </c>
      <c r="AJ8" s="17">
        <v>35</v>
      </c>
      <c r="AK8" s="17">
        <v>36</v>
      </c>
      <c r="AL8" s="17">
        <v>37</v>
      </c>
      <c r="AM8" s="17">
        <v>38</v>
      </c>
      <c r="AN8" s="17">
        <v>39</v>
      </c>
      <c r="AO8" s="17">
        <v>40</v>
      </c>
      <c r="AP8" s="17">
        <v>41</v>
      </c>
      <c r="AQ8" s="17">
        <v>42</v>
      </c>
      <c r="AR8" s="17">
        <v>43</v>
      </c>
      <c r="AS8" s="17">
        <v>44</v>
      </c>
      <c r="AT8" s="17">
        <v>45</v>
      </c>
      <c r="AU8" s="17">
        <v>46</v>
      </c>
      <c r="AV8" s="17">
        <v>47</v>
      </c>
      <c r="AW8" s="17">
        <v>48</v>
      </c>
      <c r="AX8" s="17">
        <v>49</v>
      </c>
      <c r="AY8" s="17">
        <v>50</v>
      </c>
      <c r="AZ8" s="17">
        <v>51</v>
      </c>
      <c r="BA8" s="17">
        <v>52</v>
      </c>
      <c r="BB8" s="17">
        <v>53</v>
      </c>
      <c r="BC8" s="17">
        <v>54</v>
      </c>
      <c r="BD8" s="17">
        <v>55</v>
      </c>
      <c r="BE8" s="17">
        <v>56</v>
      </c>
      <c r="BF8" s="17">
        <v>57</v>
      </c>
      <c r="BG8" s="17">
        <v>58</v>
      </c>
      <c r="BH8" s="17">
        <v>59</v>
      </c>
      <c r="BI8" s="18"/>
    </row>
    <row r="9" spans="1:62" s="21" customFormat="1" ht="18.75" customHeight="1">
      <c r="A9" s="101" t="s">
        <v>64</v>
      </c>
      <c r="B9" s="106">
        <f>SUM(B10:B26)</f>
        <v>26041</v>
      </c>
      <c r="C9" s="106">
        <f>SUM(C10:C26)</f>
        <v>22439</v>
      </c>
      <c r="D9" s="107">
        <f aca="true" t="shared" si="0" ref="D9:D26">C9/B9*100</f>
        <v>86.16796589992704</v>
      </c>
      <c r="E9" s="106">
        <f aca="true" t="shared" si="1" ref="E9:E26">C9-B9</f>
        <v>-3602</v>
      </c>
      <c r="F9" s="106">
        <f>SUM(F10:F26)</f>
        <v>14784</v>
      </c>
      <c r="G9" s="106">
        <f>SUM(G10:G26)</f>
        <v>13277</v>
      </c>
      <c r="H9" s="107">
        <f aca="true" t="shared" si="2" ref="H9:H26">G9/F9*100</f>
        <v>89.80654761904762</v>
      </c>
      <c r="I9" s="106">
        <f aca="true" t="shared" si="3" ref="I9:I26">G9-F9</f>
        <v>-1507</v>
      </c>
      <c r="J9" s="106">
        <f>SUM(J10:J26)</f>
        <v>23019</v>
      </c>
      <c r="K9" s="106">
        <f>SUM(K10:K26)</f>
        <v>27456</v>
      </c>
      <c r="L9" s="107">
        <f aca="true" t="shared" si="4" ref="L9:L26">K9/J9*100</f>
        <v>119.27538120682914</v>
      </c>
      <c r="M9" s="106">
        <f aca="true" t="shared" si="5" ref="M9:M26">K9-J9</f>
        <v>4437</v>
      </c>
      <c r="N9" s="106">
        <f>SUM(N10:N26)</f>
        <v>16389</v>
      </c>
      <c r="O9" s="106">
        <f>SUM(O10:O26)</f>
        <v>21264</v>
      </c>
      <c r="P9" s="108">
        <f aca="true" t="shared" si="6" ref="P9:P26">O9/N9*100</f>
        <v>129.74556104704376</v>
      </c>
      <c r="Q9" s="106">
        <f aca="true" t="shared" si="7" ref="Q9:Q26">O9-N9</f>
        <v>4875</v>
      </c>
      <c r="R9" s="106">
        <f>SUM(R10:R26)</f>
        <v>3805</v>
      </c>
      <c r="S9" s="106">
        <f>SUM(S10:S26)</f>
        <v>4402</v>
      </c>
      <c r="T9" s="108">
        <f aca="true" t="shared" si="8" ref="T9:T26">S9/R9*100</f>
        <v>115.68988173455979</v>
      </c>
      <c r="U9" s="106">
        <f aca="true" t="shared" si="9" ref="U9:U26">S9-R9</f>
        <v>597</v>
      </c>
      <c r="V9" s="106">
        <f>SUM(V10:V26)</f>
        <v>72579</v>
      </c>
      <c r="W9" s="106">
        <f>SUM(W10:W26)</f>
        <v>92657</v>
      </c>
      <c r="X9" s="107">
        <f aca="true" t="shared" si="10" ref="X9:X26">W9/V9*100</f>
        <v>127.6636492649389</v>
      </c>
      <c r="Y9" s="106">
        <f aca="true" t="shared" si="11" ref="Y9:Y26">W9-V9</f>
        <v>20078</v>
      </c>
      <c r="Z9" s="106">
        <f>SUM(Z10:Z26)</f>
        <v>24064</v>
      </c>
      <c r="AA9" s="106">
        <f>SUM(AA10:AA26)</f>
        <v>21041</v>
      </c>
      <c r="AB9" s="107">
        <f aca="true" t="shared" si="12" ref="AB9:AB26">AA9/Z9*100</f>
        <v>87.43766622340425</v>
      </c>
      <c r="AC9" s="106">
        <f aca="true" t="shared" si="13" ref="AC9:AC26">AA9-Z9</f>
        <v>-3023</v>
      </c>
      <c r="AD9" s="106">
        <f>SUM(AD10:AD26)</f>
        <v>27622</v>
      </c>
      <c r="AE9" s="106">
        <f>SUM(AE10:AE26)</f>
        <v>43792</v>
      </c>
      <c r="AF9" s="107">
        <f aca="true" t="shared" si="14" ref="AF9:AF21">AE9/AD9*100</f>
        <v>158.54029396857575</v>
      </c>
      <c r="AG9" s="106">
        <f aca="true" t="shared" si="15" ref="AG9:AG26">AE9-AD9</f>
        <v>16170</v>
      </c>
      <c r="AH9" s="106">
        <f>SUM(AH10:AH26)</f>
        <v>7750</v>
      </c>
      <c r="AI9" s="106">
        <f>SUM(AI10:AI26)</f>
        <v>7913</v>
      </c>
      <c r="AJ9" s="108">
        <f>AI9/AH9*100</f>
        <v>102.10322580645162</v>
      </c>
      <c r="AK9" s="106">
        <f aca="true" t="shared" si="16" ref="AK9:AK26">AI9-AH9</f>
        <v>163</v>
      </c>
      <c r="AL9" s="109">
        <f>SUM(AL10:AL26)</f>
        <v>6200</v>
      </c>
      <c r="AM9" s="109">
        <f>SUM(AM10:AM26)</f>
        <v>6841</v>
      </c>
      <c r="AN9" s="110">
        <f>ROUND(AM9/AL9*100,1)</f>
        <v>110.3</v>
      </c>
      <c r="AO9" s="109">
        <f aca="true" t="shared" si="17" ref="AO9:AO26">AM9-AL9</f>
        <v>641</v>
      </c>
      <c r="AP9" s="106">
        <f>SUM(AP10:AP26)</f>
        <v>25356</v>
      </c>
      <c r="AQ9" s="106">
        <f>SUM(AQ10:AQ26)</f>
        <v>31814</v>
      </c>
      <c r="AR9" s="108">
        <f aca="true" t="shared" si="18" ref="AR9:AR26">ROUND(AQ9/AP9*100,1)</f>
        <v>125.5</v>
      </c>
      <c r="AS9" s="106">
        <f aca="true" t="shared" si="19" ref="AS9:AS26">AQ9-AP9</f>
        <v>6458</v>
      </c>
      <c r="AT9" s="106">
        <f>SUM(AT10:AT26)</f>
        <v>10224</v>
      </c>
      <c r="AU9" s="106">
        <f>SUM(AU10:AU26)</f>
        <v>8893</v>
      </c>
      <c r="AV9" s="108">
        <f aca="true" t="shared" si="20" ref="AV9:AV26">AU9/AT9*100</f>
        <v>86.98161189358372</v>
      </c>
      <c r="AW9" s="106">
        <f aca="true" t="shared" si="21" ref="AW9:AW26">AU9-AT9</f>
        <v>-1331</v>
      </c>
      <c r="AX9" s="106">
        <f>SUM(AX10:AX26)</f>
        <v>8822</v>
      </c>
      <c r="AY9" s="106">
        <f>SUM(AY10:AY26)</f>
        <v>7786</v>
      </c>
      <c r="AZ9" s="108">
        <f aca="true" t="shared" si="22" ref="AZ9:AZ26">AY9/AX9*100</f>
        <v>88.25663114939924</v>
      </c>
      <c r="BA9" s="106">
        <f aca="true" t="shared" si="23" ref="BA9:BA26">AY9-AX9</f>
        <v>-1036</v>
      </c>
      <c r="BB9" s="113">
        <v>1819</v>
      </c>
      <c r="BC9" s="113">
        <v>2326</v>
      </c>
      <c r="BD9" s="106">
        <f aca="true" t="shared" si="24" ref="BD9:BD26">BC9-BB9</f>
        <v>507</v>
      </c>
      <c r="BE9" s="106">
        <f>SUM(BE10:BE26)</f>
        <v>1960</v>
      </c>
      <c r="BF9" s="106">
        <f>SUM(BF10:BF26)</f>
        <v>3080</v>
      </c>
      <c r="BG9" s="108">
        <f aca="true" t="shared" si="25" ref="BG9:BG26">ROUND(BF9/BE9*100,1)</f>
        <v>157.1</v>
      </c>
      <c r="BH9" s="106">
        <f aca="true" t="shared" si="26" ref="BH9:BH26">BF9-BE9</f>
        <v>1120</v>
      </c>
      <c r="BI9" s="20"/>
      <c r="BJ9" s="20"/>
    </row>
    <row r="10" spans="1:64" ht="21.75" customHeight="1">
      <c r="A10" s="102" t="s">
        <v>65</v>
      </c>
      <c r="B10" s="182">
        <v>477</v>
      </c>
      <c r="C10" s="182">
        <v>425</v>
      </c>
      <c r="D10" s="107">
        <f t="shared" si="0"/>
        <v>89.09853249475891</v>
      </c>
      <c r="E10" s="106">
        <f t="shared" si="1"/>
        <v>-52</v>
      </c>
      <c r="F10" s="182">
        <v>272</v>
      </c>
      <c r="G10" s="182">
        <v>232</v>
      </c>
      <c r="H10" s="107">
        <f t="shared" si="2"/>
        <v>85.29411764705883</v>
      </c>
      <c r="I10" s="106">
        <f t="shared" si="3"/>
        <v>-40</v>
      </c>
      <c r="J10" s="103">
        <v>569</v>
      </c>
      <c r="K10" s="103">
        <v>704</v>
      </c>
      <c r="L10" s="107">
        <f t="shared" si="4"/>
        <v>123.72583479789103</v>
      </c>
      <c r="M10" s="106">
        <f t="shared" si="5"/>
        <v>135</v>
      </c>
      <c r="N10" s="182">
        <v>460</v>
      </c>
      <c r="O10" s="182">
        <v>568</v>
      </c>
      <c r="P10" s="108">
        <f t="shared" si="6"/>
        <v>123.47826086956522</v>
      </c>
      <c r="Q10" s="19">
        <f t="shared" si="7"/>
        <v>108</v>
      </c>
      <c r="R10" s="182">
        <v>54</v>
      </c>
      <c r="S10" s="182">
        <v>71</v>
      </c>
      <c r="T10" s="108">
        <f t="shared" si="8"/>
        <v>131.4814814814815</v>
      </c>
      <c r="U10" s="106">
        <f t="shared" si="9"/>
        <v>17</v>
      </c>
      <c r="V10" s="111">
        <v>2189</v>
      </c>
      <c r="W10" s="111">
        <v>2332</v>
      </c>
      <c r="X10" s="107">
        <f t="shared" si="10"/>
        <v>106.53266331658291</v>
      </c>
      <c r="Y10" s="106">
        <f t="shared" si="11"/>
        <v>143</v>
      </c>
      <c r="Z10" s="111">
        <v>452</v>
      </c>
      <c r="AA10" s="111">
        <v>409</v>
      </c>
      <c r="AB10" s="107">
        <f t="shared" si="12"/>
        <v>90.48672566371681</v>
      </c>
      <c r="AC10" s="106">
        <f t="shared" si="13"/>
        <v>-43</v>
      </c>
      <c r="AD10" s="111">
        <v>1135</v>
      </c>
      <c r="AE10" s="111">
        <v>1287</v>
      </c>
      <c r="AF10" s="107">
        <f t="shared" si="14"/>
        <v>113.39207048458151</v>
      </c>
      <c r="AG10" s="106">
        <f t="shared" si="15"/>
        <v>152</v>
      </c>
      <c r="AH10" s="103">
        <v>87</v>
      </c>
      <c r="AI10" s="103">
        <v>107</v>
      </c>
      <c r="AJ10" s="108">
        <f>AI10/AH10*100</f>
        <v>122.98850574712642</v>
      </c>
      <c r="AK10" s="106">
        <f t="shared" si="16"/>
        <v>20</v>
      </c>
      <c r="AL10" s="112">
        <v>132</v>
      </c>
      <c r="AM10" s="112">
        <v>162</v>
      </c>
      <c r="AN10" s="110">
        <f aca="true" t="shared" si="27" ref="AN10:AN26">ROUND(AM10/AL10*100,1)</f>
        <v>122.7</v>
      </c>
      <c r="AO10" s="109">
        <f t="shared" si="17"/>
        <v>30</v>
      </c>
      <c r="AP10" s="112">
        <v>603</v>
      </c>
      <c r="AQ10" s="112">
        <v>705</v>
      </c>
      <c r="AR10" s="108">
        <f t="shared" si="18"/>
        <v>116.9</v>
      </c>
      <c r="AS10" s="106">
        <f t="shared" si="19"/>
        <v>102</v>
      </c>
      <c r="AT10" s="182">
        <v>199</v>
      </c>
      <c r="AU10" s="182">
        <v>153</v>
      </c>
      <c r="AV10" s="108">
        <f t="shared" si="20"/>
        <v>76.88442211055276</v>
      </c>
      <c r="AW10" s="106">
        <f t="shared" si="21"/>
        <v>-46</v>
      </c>
      <c r="AX10" s="182">
        <v>165</v>
      </c>
      <c r="AY10" s="182">
        <v>119</v>
      </c>
      <c r="AZ10" s="108">
        <f t="shared" si="22"/>
        <v>72.12121212121212</v>
      </c>
      <c r="BA10" s="106">
        <f t="shared" si="23"/>
        <v>-46</v>
      </c>
      <c r="BB10" s="103">
        <v>1456</v>
      </c>
      <c r="BC10" s="103">
        <v>2302</v>
      </c>
      <c r="BD10" s="106">
        <f t="shared" si="24"/>
        <v>846</v>
      </c>
      <c r="BE10" s="112">
        <v>27</v>
      </c>
      <c r="BF10" s="112">
        <v>10</v>
      </c>
      <c r="BG10" s="108">
        <f t="shared" si="25"/>
        <v>37</v>
      </c>
      <c r="BH10" s="106">
        <f t="shared" si="26"/>
        <v>-17</v>
      </c>
      <c r="BI10" s="21"/>
      <c r="BJ10" s="21"/>
      <c r="BK10" s="21"/>
      <c r="BL10" s="21"/>
    </row>
    <row r="11" spans="1:64" ht="21.75" customHeight="1">
      <c r="A11" s="102" t="s">
        <v>66</v>
      </c>
      <c r="B11" s="182">
        <v>3539</v>
      </c>
      <c r="C11" s="182">
        <v>3376</v>
      </c>
      <c r="D11" s="107">
        <f t="shared" si="0"/>
        <v>95.3941791466516</v>
      </c>
      <c r="E11" s="106">
        <f t="shared" si="1"/>
        <v>-163</v>
      </c>
      <c r="F11" s="182">
        <v>1911</v>
      </c>
      <c r="G11" s="182">
        <v>1883</v>
      </c>
      <c r="H11" s="107">
        <f t="shared" si="2"/>
        <v>98.53479853479854</v>
      </c>
      <c r="I11" s="106">
        <f t="shared" si="3"/>
        <v>-28</v>
      </c>
      <c r="J11" s="103">
        <v>2256</v>
      </c>
      <c r="K11" s="103">
        <v>3619</v>
      </c>
      <c r="L11" s="107">
        <f t="shared" si="4"/>
        <v>160.41666666666669</v>
      </c>
      <c r="M11" s="106">
        <f t="shared" si="5"/>
        <v>1363</v>
      </c>
      <c r="N11" s="182">
        <v>1392</v>
      </c>
      <c r="O11" s="182">
        <v>2838</v>
      </c>
      <c r="P11" s="108">
        <f t="shared" si="6"/>
        <v>203.8793103448276</v>
      </c>
      <c r="Q11" s="19">
        <f t="shared" si="7"/>
        <v>1446</v>
      </c>
      <c r="R11" s="182">
        <v>523</v>
      </c>
      <c r="S11" s="182">
        <v>485</v>
      </c>
      <c r="T11" s="108">
        <f t="shared" si="8"/>
        <v>92.73422562141491</v>
      </c>
      <c r="U11" s="106">
        <f t="shared" si="9"/>
        <v>-38</v>
      </c>
      <c r="V11" s="111">
        <v>9346</v>
      </c>
      <c r="W11" s="111">
        <v>15513</v>
      </c>
      <c r="X11" s="107">
        <f t="shared" si="10"/>
        <v>165.98544832013695</v>
      </c>
      <c r="Y11" s="106">
        <f t="shared" si="11"/>
        <v>6167</v>
      </c>
      <c r="Z11" s="111">
        <v>3039</v>
      </c>
      <c r="AA11" s="111">
        <v>2972</v>
      </c>
      <c r="AB11" s="107">
        <f t="shared" si="12"/>
        <v>97.79532741033235</v>
      </c>
      <c r="AC11" s="106">
        <f t="shared" si="13"/>
        <v>-67</v>
      </c>
      <c r="AD11" s="111">
        <v>2925</v>
      </c>
      <c r="AE11" s="111">
        <v>8445</v>
      </c>
      <c r="AF11" s="107">
        <f t="shared" si="14"/>
        <v>288.71794871794873</v>
      </c>
      <c r="AG11" s="106">
        <f t="shared" si="15"/>
        <v>5520</v>
      </c>
      <c r="AH11" s="103">
        <v>309</v>
      </c>
      <c r="AI11" s="103">
        <v>458</v>
      </c>
      <c r="AJ11" s="108">
        <f>AI11/AH11*100</f>
        <v>148.2200647249191</v>
      </c>
      <c r="AK11" s="106">
        <f t="shared" si="16"/>
        <v>149</v>
      </c>
      <c r="AL11" s="112">
        <v>912</v>
      </c>
      <c r="AM11" s="112">
        <v>1079</v>
      </c>
      <c r="AN11" s="110">
        <f t="shared" si="27"/>
        <v>118.3</v>
      </c>
      <c r="AO11" s="109">
        <f t="shared" si="17"/>
        <v>167</v>
      </c>
      <c r="AP11" s="112">
        <v>3448</v>
      </c>
      <c r="AQ11" s="112">
        <v>6433</v>
      </c>
      <c r="AR11" s="108">
        <f t="shared" si="18"/>
        <v>186.6</v>
      </c>
      <c r="AS11" s="106">
        <f t="shared" si="19"/>
        <v>2985</v>
      </c>
      <c r="AT11" s="182">
        <v>1470</v>
      </c>
      <c r="AU11" s="182">
        <v>1492</v>
      </c>
      <c r="AV11" s="108">
        <f t="shared" si="20"/>
        <v>101.4965986394558</v>
      </c>
      <c r="AW11" s="106">
        <f t="shared" si="21"/>
        <v>22</v>
      </c>
      <c r="AX11" s="182">
        <v>1300</v>
      </c>
      <c r="AY11" s="182">
        <v>1249</v>
      </c>
      <c r="AZ11" s="108">
        <f t="shared" si="22"/>
        <v>96.07692307692308</v>
      </c>
      <c r="BA11" s="106">
        <f t="shared" si="23"/>
        <v>-51</v>
      </c>
      <c r="BB11" s="103">
        <v>2434</v>
      </c>
      <c r="BC11" s="103">
        <v>2959</v>
      </c>
      <c r="BD11" s="106">
        <f t="shared" si="24"/>
        <v>525</v>
      </c>
      <c r="BE11" s="112">
        <v>831</v>
      </c>
      <c r="BF11" s="112">
        <v>1579</v>
      </c>
      <c r="BG11" s="108">
        <f t="shared" si="25"/>
        <v>190</v>
      </c>
      <c r="BH11" s="106">
        <f t="shared" si="26"/>
        <v>748</v>
      </c>
      <c r="BI11" s="21"/>
      <c r="BJ11" s="21"/>
      <c r="BK11" s="21"/>
      <c r="BL11" s="21"/>
    </row>
    <row r="12" spans="1:64" ht="21.75" customHeight="1">
      <c r="A12" s="102" t="s">
        <v>67</v>
      </c>
      <c r="B12" s="182">
        <v>727</v>
      </c>
      <c r="C12" s="182">
        <v>459</v>
      </c>
      <c r="D12" s="107">
        <f t="shared" si="0"/>
        <v>63.13617606602476</v>
      </c>
      <c r="E12" s="106">
        <f t="shared" si="1"/>
        <v>-268</v>
      </c>
      <c r="F12" s="182">
        <v>449</v>
      </c>
      <c r="G12" s="182">
        <v>311</v>
      </c>
      <c r="H12" s="107">
        <f t="shared" si="2"/>
        <v>69.26503340757239</v>
      </c>
      <c r="I12" s="106">
        <f t="shared" si="3"/>
        <v>-138</v>
      </c>
      <c r="J12" s="103">
        <v>1031</v>
      </c>
      <c r="K12" s="103">
        <v>1140</v>
      </c>
      <c r="L12" s="107">
        <f t="shared" si="4"/>
        <v>110.57225994180406</v>
      </c>
      <c r="M12" s="106">
        <f t="shared" si="5"/>
        <v>109</v>
      </c>
      <c r="N12" s="182">
        <v>864</v>
      </c>
      <c r="O12" s="182">
        <v>960</v>
      </c>
      <c r="P12" s="108">
        <f t="shared" si="6"/>
        <v>111.11111111111111</v>
      </c>
      <c r="Q12" s="19">
        <f t="shared" si="7"/>
        <v>96</v>
      </c>
      <c r="R12" s="182">
        <v>86</v>
      </c>
      <c r="S12" s="182">
        <v>138</v>
      </c>
      <c r="T12" s="108">
        <f t="shared" si="8"/>
        <v>160.46511627906978</v>
      </c>
      <c r="U12" s="106">
        <f t="shared" si="9"/>
        <v>52</v>
      </c>
      <c r="V12" s="111">
        <v>2736</v>
      </c>
      <c r="W12" s="111">
        <v>3169</v>
      </c>
      <c r="X12" s="107">
        <f t="shared" si="10"/>
        <v>115.82602339181287</v>
      </c>
      <c r="Y12" s="106">
        <f t="shared" si="11"/>
        <v>433</v>
      </c>
      <c r="Z12" s="111">
        <v>698</v>
      </c>
      <c r="AA12" s="111">
        <v>433</v>
      </c>
      <c r="AB12" s="107">
        <f t="shared" si="12"/>
        <v>62.03438395415473</v>
      </c>
      <c r="AC12" s="106">
        <f t="shared" si="13"/>
        <v>-265</v>
      </c>
      <c r="AD12" s="111">
        <v>1091</v>
      </c>
      <c r="AE12" s="111">
        <v>1496</v>
      </c>
      <c r="AF12" s="107">
        <f t="shared" si="14"/>
        <v>137.121906507791</v>
      </c>
      <c r="AG12" s="106">
        <f t="shared" si="15"/>
        <v>405</v>
      </c>
      <c r="AH12" s="103">
        <v>209</v>
      </c>
      <c r="AI12" s="103">
        <v>212</v>
      </c>
      <c r="AJ12" s="108">
        <f>AI12/AH12*100</f>
        <v>101.43540669856459</v>
      </c>
      <c r="AK12" s="106">
        <f t="shared" si="16"/>
        <v>3</v>
      </c>
      <c r="AL12" s="112">
        <v>226</v>
      </c>
      <c r="AM12" s="112">
        <v>258</v>
      </c>
      <c r="AN12" s="110">
        <f t="shared" si="27"/>
        <v>114.2</v>
      </c>
      <c r="AO12" s="109">
        <f t="shared" si="17"/>
        <v>32</v>
      </c>
      <c r="AP12" s="112">
        <v>1124</v>
      </c>
      <c r="AQ12" s="112">
        <v>1314</v>
      </c>
      <c r="AR12" s="108">
        <f t="shared" si="18"/>
        <v>116.9</v>
      </c>
      <c r="AS12" s="106">
        <f t="shared" si="19"/>
        <v>190</v>
      </c>
      <c r="AT12" s="182">
        <v>326</v>
      </c>
      <c r="AU12" s="182">
        <v>169</v>
      </c>
      <c r="AV12" s="108">
        <f t="shared" si="20"/>
        <v>51.84049079754601</v>
      </c>
      <c r="AW12" s="106">
        <f t="shared" si="21"/>
        <v>-157</v>
      </c>
      <c r="AX12" s="182">
        <v>261</v>
      </c>
      <c r="AY12" s="182">
        <v>151</v>
      </c>
      <c r="AZ12" s="108">
        <f t="shared" si="22"/>
        <v>57.8544061302682</v>
      </c>
      <c r="BA12" s="106">
        <f t="shared" si="23"/>
        <v>-110</v>
      </c>
      <c r="BB12" s="103">
        <v>1841</v>
      </c>
      <c r="BC12" s="103">
        <v>2395</v>
      </c>
      <c r="BD12" s="106">
        <f t="shared" si="24"/>
        <v>554</v>
      </c>
      <c r="BE12" s="112">
        <v>57</v>
      </c>
      <c r="BF12" s="112">
        <v>182</v>
      </c>
      <c r="BG12" s="108">
        <f t="shared" si="25"/>
        <v>319.3</v>
      </c>
      <c r="BH12" s="106">
        <f t="shared" si="26"/>
        <v>125</v>
      </c>
      <c r="BI12" s="21"/>
      <c r="BJ12" s="21"/>
      <c r="BK12" s="21"/>
      <c r="BL12" s="21"/>
    </row>
    <row r="13" spans="1:64" ht="21.75" customHeight="1">
      <c r="A13" s="102" t="s">
        <v>68</v>
      </c>
      <c r="B13" s="182">
        <v>1649</v>
      </c>
      <c r="C13" s="182">
        <v>1358</v>
      </c>
      <c r="D13" s="107">
        <f t="shared" si="0"/>
        <v>82.35294117647058</v>
      </c>
      <c r="E13" s="106">
        <f t="shared" si="1"/>
        <v>-291</v>
      </c>
      <c r="F13" s="182">
        <v>937</v>
      </c>
      <c r="G13" s="182">
        <v>817</v>
      </c>
      <c r="H13" s="107">
        <f t="shared" si="2"/>
        <v>87.1931696905016</v>
      </c>
      <c r="I13" s="106">
        <f t="shared" si="3"/>
        <v>-120</v>
      </c>
      <c r="J13" s="103">
        <v>1019</v>
      </c>
      <c r="K13" s="103">
        <v>1241</v>
      </c>
      <c r="L13" s="107">
        <f t="shared" si="4"/>
        <v>121.78606476938174</v>
      </c>
      <c r="M13" s="106">
        <f t="shared" si="5"/>
        <v>222</v>
      </c>
      <c r="N13" s="182">
        <v>656</v>
      </c>
      <c r="O13" s="182">
        <v>949</v>
      </c>
      <c r="P13" s="108">
        <f t="shared" si="6"/>
        <v>144.66463414634146</v>
      </c>
      <c r="Q13" s="19">
        <f t="shared" si="7"/>
        <v>293</v>
      </c>
      <c r="R13" s="182">
        <v>218</v>
      </c>
      <c r="S13" s="182">
        <v>218</v>
      </c>
      <c r="T13" s="108">
        <f t="shared" si="8"/>
        <v>100</v>
      </c>
      <c r="U13" s="106">
        <f t="shared" si="9"/>
        <v>0</v>
      </c>
      <c r="V13" s="111">
        <v>3255</v>
      </c>
      <c r="W13" s="111">
        <v>4900</v>
      </c>
      <c r="X13" s="107">
        <f t="shared" si="10"/>
        <v>150.53763440860214</v>
      </c>
      <c r="Y13" s="106">
        <f t="shared" si="11"/>
        <v>1645</v>
      </c>
      <c r="Z13" s="111">
        <v>1519</v>
      </c>
      <c r="AA13" s="111">
        <v>1301</v>
      </c>
      <c r="AB13" s="107">
        <f t="shared" si="12"/>
        <v>85.64845292955891</v>
      </c>
      <c r="AC13" s="106">
        <f t="shared" si="13"/>
        <v>-218</v>
      </c>
      <c r="AD13" s="111">
        <v>1053</v>
      </c>
      <c r="AE13" s="111">
        <v>2142</v>
      </c>
      <c r="AF13" s="107">
        <f t="shared" si="14"/>
        <v>203.4188034188034</v>
      </c>
      <c r="AG13" s="106">
        <f t="shared" si="15"/>
        <v>1089</v>
      </c>
      <c r="AH13" s="103">
        <v>398</v>
      </c>
      <c r="AI13" s="103">
        <v>406</v>
      </c>
      <c r="AJ13" s="108">
        <f>AI13/AH13*100</f>
        <v>102.01005025125629</v>
      </c>
      <c r="AK13" s="106">
        <f t="shared" si="16"/>
        <v>8</v>
      </c>
      <c r="AL13" s="112">
        <v>330</v>
      </c>
      <c r="AM13" s="112">
        <v>338</v>
      </c>
      <c r="AN13" s="110">
        <f t="shared" si="27"/>
        <v>102.4</v>
      </c>
      <c r="AO13" s="109">
        <f t="shared" si="17"/>
        <v>8</v>
      </c>
      <c r="AP13" s="112">
        <v>1023</v>
      </c>
      <c r="AQ13" s="112">
        <v>1289</v>
      </c>
      <c r="AR13" s="108">
        <f t="shared" si="18"/>
        <v>126</v>
      </c>
      <c r="AS13" s="106">
        <f t="shared" si="19"/>
        <v>266</v>
      </c>
      <c r="AT13" s="182">
        <v>589</v>
      </c>
      <c r="AU13" s="182">
        <v>501</v>
      </c>
      <c r="AV13" s="108">
        <f t="shared" si="20"/>
        <v>85.05942275042445</v>
      </c>
      <c r="AW13" s="106">
        <f t="shared" si="21"/>
        <v>-88</v>
      </c>
      <c r="AX13" s="182">
        <v>513</v>
      </c>
      <c r="AY13" s="182">
        <v>445</v>
      </c>
      <c r="AZ13" s="108">
        <f t="shared" si="22"/>
        <v>86.74463937621833</v>
      </c>
      <c r="BA13" s="106">
        <f t="shared" si="23"/>
        <v>-68</v>
      </c>
      <c r="BB13" s="103">
        <v>1933</v>
      </c>
      <c r="BC13" s="103">
        <v>2314</v>
      </c>
      <c r="BD13" s="106">
        <f t="shared" si="24"/>
        <v>381</v>
      </c>
      <c r="BE13" s="112">
        <v>53</v>
      </c>
      <c r="BF13" s="112">
        <v>77</v>
      </c>
      <c r="BG13" s="108">
        <f t="shared" si="25"/>
        <v>145.3</v>
      </c>
      <c r="BH13" s="106">
        <f t="shared" si="26"/>
        <v>24</v>
      </c>
      <c r="BI13" s="21"/>
      <c r="BJ13" s="21"/>
      <c r="BK13" s="21"/>
      <c r="BL13" s="21"/>
    </row>
    <row r="14" spans="1:66" s="10" customFormat="1" ht="21.75" customHeight="1">
      <c r="A14" s="102" t="s">
        <v>69</v>
      </c>
      <c r="B14" s="182">
        <v>1372</v>
      </c>
      <c r="C14" s="182">
        <v>1249</v>
      </c>
      <c r="D14" s="107">
        <f t="shared" si="0"/>
        <v>91.03498542274052</v>
      </c>
      <c r="E14" s="106">
        <f t="shared" si="1"/>
        <v>-123</v>
      </c>
      <c r="F14" s="182">
        <v>783</v>
      </c>
      <c r="G14" s="182">
        <v>724</v>
      </c>
      <c r="H14" s="107">
        <f t="shared" si="2"/>
        <v>92.46487867177522</v>
      </c>
      <c r="I14" s="106">
        <f t="shared" si="3"/>
        <v>-59</v>
      </c>
      <c r="J14" s="103">
        <v>727</v>
      </c>
      <c r="K14" s="103">
        <v>849</v>
      </c>
      <c r="L14" s="107">
        <f t="shared" si="4"/>
        <v>116.78129298486932</v>
      </c>
      <c r="M14" s="106">
        <f t="shared" si="5"/>
        <v>122</v>
      </c>
      <c r="N14" s="182">
        <v>500</v>
      </c>
      <c r="O14" s="182">
        <v>615</v>
      </c>
      <c r="P14" s="108">
        <f t="shared" si="6"/>
        <v>123</v>
      </c>
      <c r="Q14" s="19">
        <f t="shared" si="7"/>
        <v>115</v>
      </c>
      <c r="R14" s="182">
        <v>89</v>
      </c>
      <c r="S14" s="182">
        <v>155</v>
      </c>
      <c r="T14" s="108">
        <f t="shared" si="8"/>
        <v>174.1573033707865</v>
      </c>
      <c r="U14" s="106">
        <f t="shared" si="9"/>
        <v>66</v>
      </c>
      <c r="V14" s="111">
        <v>3378</v>
      </c>
      <c r="W14" s="111">
        <v>4049</v>
      </c>
      <c r="X14" s="107">
        <f t="shared" si="10"/>
        <v>119.86382474837183</v>
      </c>
      <c r="Y14" s="106">
        <f t="shared" si="11"/>
        <v>671</v>
      </c>
      <c r="Z14" s="111">
        <v>1283</v>
      </c>
      <c r="AA14" s="111">
        <v>1168</v>
      </c>
      <c r="AB14" s="107">
        <f t="shared" si="12"/>
        <v>91.03663289166018</v>
      </c>
      <c r="AC14" s="106">
        <f t="shared" si="13"/>
        <v>-115</v>
      </c>
      <c r="AD14" s="111">
        <v>2019</v>
      </c>
      <c r="AE14" s="111">
        <v>2435</v>
      </c>
      <c r="AF14" s="107">
        <f t="shared" si="14"/>
        <v>120.60425953442298</v>
      </c>
      <c r="AG14" s="106">
        <f t="shared" si="15"/>
        <v>416</v>
      </c>
      <c r="AH14" s="103">
        <v>329</v>
      </c>
      <c r="AI14" s="103">
        <v>414</v>
      </c>
      <c r="AJ14" s="108">
        <f aca="true" t="shared" si="28" ref="AJ14:AJ26">AI14/AH14*100</f>
        <v>125.83586626139818</v>
      </c>
      <c r="AK14" s="106">
        <f t="shared" si="16"/>
        <v>85</v>
      </c>
      <c r="AL14" s="112">
        <v>191</v>
      </c>
      <c r="AM14" s="112">
        <v>208</v>
      </c>
      <c r="AN14" s="110">
        <f t="shared" si="27"/>
        <v>108.9</v>
      </c>
      <c r="AO14" s="109">
        <f t="shared" si="17"/>
        <v>17</v>
      </c>
      <c r="AP14" s="112">
        <v>721</v>
      </c>
      <c r="AQ14" s="112">
        <v>855</v>
      </c>
      <c r="AR14" s="108">
        <f t="shared" si="18"/>
        <v>118.6</v>
      </c>
      <c r="AS14" s="106">
        <f t="shared" si="19"/>
        <v>134</v>
      </c>
      <c r="AT14" s="182">
        <v>670</v>
      </c>
      <c r="AU14" s="182">
        <v>578</v>
      </c>
      <c r="AV14" s="108">
        <f t="shared" si="20"/>
        <v>86.26865671641791</v>
      </c>
      <c r="AW14" s="106">
        <f t="shared" si="21"/>
        <v>-92</v>
      </c>
      <c r="AX14" s="182">
        <v>624</v>
      </c>
      <c r="AY14" s="182">
        <v>536</v>
      </c>
      <c r="AZ14" s="108">
        <f t="shared" si="22"/>
        <v>85.8974358974359</v>
      </c>
      <c r="BA14" s="106">
        <f t="shared" si="23"/>
        <v>-88</v>
      </c>
      <c r="BB14" s="103">
        <v>1447</v>
      </c>
      <c r="BC14" s="103">
        <v>1836</v>
      </c>
      <c r="BD14" s="106">
        <f t="shared" si="24"/>
        <v>389</v>
      </c>
      <c r="BE14" s="112">
        <v>5</v>
      </c>
      <c r="BF14" s="112">
        <v>41</v>
      </c>
      <c r="BG14" s="108">
        <f t="shared" si="25"/>
        <v>820</v>
      </c>
      <c r="BH14" s="106">
        <f t="shared" si="26"/>
        <v>36</v>
      </c>
      <c r="BI14" s="21"/>
      <c r="BJ14" s="21"/>
      <c r="BK14" s="21"/>
      <c r="BL14" s="21"/>
      <c r="BM14" s="4"/>
      <c r="BN14" s="4"/>
    </row>
    <row r="15" spans="1:66" s="10" customFormat="1" ht="21.75" customHeight="1">
      <c r="A15" s="102" t="s">
        <v>70</v>
      </c>
      <c r="B15" s="182">
        <v>848</v>
      </c>
      <c r="C15" s="182">
        <v>798</v>
      </c>
      <c r="D15" s="107">
        <f t="shared" si="0"/>
        <v>94.10377358490565</v>
      </c>
      <c r="E15" s="106">
        <f t="shared" si="1"/>
        <v>-50</v>
      </c>
      <c r="F15" s="182">
        <v>401</v>
      </c>
      <c r="G15" s="182">
        <v>421</v>
      </c>
      <c r="H15" s="107">
        <f t="shared" si="2"/>
        <v>104.98753117206982</v>
      </c>
      <c r="I15" s="106">
        <f t="shared" si="3"/>
        <v>20</v>
      </c>
      <c r="J15" s="103">
        <v>1111</v>
      </c>
      <c r="K15" s="103">
        <v>1553</v>
      </c>
      <c r="L15" s="107">
        <f t="shared" si="4"/>
        <v>139.78397839783977</v>
      </c>
      <c r="M15" s="106">
        <f t="shared" si="5"/>
        <v>442</v>
      </c>
      <c r="N15" s="182">
        <v>970</v>
      </c>
      <c r="O15" s="182">
        <v>1379</v>
      </c>
      <c r="P15" s="108">
        <f t="shared" si="6"/>
        <v>142.16494845360825</v>
      </c>
      <c r="Q15" s="19">
        <f t="shared" si="7"/>
        <v>409</v>
      </c>
      <c r="R15" s="182">
        <v>52</v>
      </c>
      <c r="S15" s="182">
        <v>129</v>
      </c>
      <c r="T15" s="108">
        <f t="shared" si="8"/>
        <v>248.0769230769231</v>
      </c>
      <c r="U15" s="106">
        <f t="shared" si="9"/>
        <v>77</v>
      </c>
      <c r="V15" s="111">
        <v>2750</v>
      </c>
      <c r="W15" s="111">
        <v>3474</v>
      </c>
      <c r="X15" s="107">
        <f t="shared" si="10"/>
        <v>126.32727272727273</v>
      </c>
      <c r="Y15" s="106">
        <f t="shared" si="11"/>
        <v>724</v>
      </c>
      <c r="Z15" s="111">
        <v>787</v>
      </c>
      <c r="AA15" s="111">
        <v>775</v>
      </c>
      <c r="AB15" s="107">
        <f t="shared" si="12"/>
        <v>98.47522236340534</v>
      </c>
      <c r="AC15" s="106">
        <f t="shared" si="13"/>
        <v>-12</v>
      </c>
      <c r="AD15" s="111">
        <v>950</v>
      </c>
      <c r="AE15" s="111">
        <v>1431</v>
      </c>
      <c r="AF15" s="107">
        <f t="shared" si="14"/>
        <v>150.63157894736844</v>
      </c>
      <c r="AG15" s="106">
        <f t="shared" si="15"/>
        <v>481</v>
      </c>
      <c r="AH15" s="103">
        <v>245</v>
      </c>
      <c r="AI15" s="103">
        <v>311</v>
      </c>
      <c r="AJ15" s="108">
        <f t="shared" si="28"/>
        <v>126.93877551020407</v>
      </c>
      <c r="AK15" s="106">
        <f t="shared" si="16"/>
        <v>66</v>
      </c>
      <c r="AL15" s="112">
        <v>231</v>
      </c>
      <c r="AM15" s="112">
        <v>282</v>
      </c>
      <c r="AN15" s="110">
        <f t="shared" si="27"/>
        <v>122.1</v>
      </c>
      <c r="AO15" s="109">
        <f t="shared" si="17"/>
        <v>51</v>
      </c>
      <c r="AP15" s="112">
        <v>1158</v>
      </c>
      <c r="AQ15" s="112">
        <v>1588</v>
      </c>
      <c r="AR15" s="108">
        <f t="shared" si="18"/>
        <v>137.1</v>
      </c>
      <c r="AS15" s="106">
        <f t="shared" si="19"/>
        <v>430</v>
      </c>
      <c r="AT15" s="182">
        <v>308</v>
      </c>
      <c r="AU15" s="182">
        <v>341</v>
      </c>
      <c r="AV15" s="108">
        <f t="shared" si="20"/>
        <v>110.71428571428572</v>
      </c>
      <c r="AW15" s="106">
        <f t="shared" si="21"/>
        <v>33</v>
      </c>
      <c r="AX15" s="182">
        <v>266</v>
      </c>
      <c r="AY15" s="182">
        <v>312</v>
      </c>
      <c r="AZ15" s="108">
        <f t="shared" si="22"/>
        <v>117.29323308270676</v>
      </c>
      <c r="BA15" s="106">
        <f t="shared" si="23"/>
        <v>46</v>
      </c>
      <c r="BB15" s="103">
        <v>2083</v>
      </c>
      <c r="BC15" s="103">
        <v>3352</v>
      </c>
      <c r="BD15" s="106">
        <f t="shared" si="24"/>
        <v>1269</v>
      </c>
      <c r="BE15" s="112">
        <v>41</v>
      </c>
      <c r="BF15" s="112">
        <v>34</v>
      </c>
      <c r="BG15" s="108">
        <f t="shared" si="25"/>
        <v>82.9</v>
      </c>
      <c r="BH15" s="106">
        <f t="shared" si="26"/>
        <v>-7</v>
      </c>
      <c r="BI15" s="21"/>
      <c r="BJ15" s="21"/>
      <c r="BK15" s="21"/>
      <c r="BL15" s="21"/>
      <c r="BM15" s="4"/>
      <c r="BN15" s="4"/>
    </row>
    <row r="16" spans="1:66" s="10" customFormat="1" ht="21.75" customHeight="1">
      <c r="A16" s="102" t="s">
        <v>71</v>
      </c>
      <c r="B16" s="182">
        <v>1128</v>
      </c>
      <c r="C16" s="182">
        <v>1033</v>
      </c>
      <c r="D16" s="107">
        <f t="shared" si="0"/>
        <v>91.57801418439716</v>
      </c>
      <c r="E16" s="106">
        <f t="shared" si="1"/>
        <v>-95</v>
      </c>
      <c r="F16" s="182">
        <v>547</v>
      </c>
      <c r="G16" s="182">
        <v>562</v>
      </c>
      <c r="H16" s="107">
        <f t="shared" si="2"/>
        <v>102.74223034734918</v>
      </c>
      <c r="I16" s="106">
        <f t="shared" si="3"/>
        <v>15</v>
      </c>
      <c r="J16" s="103">
        <v>985</v>
      </c>
      <c r="K16" s="103">
        <v>1342</v>
      </c>
      <c r="L16" s="107">
        <f t="shared" si="4"/>
        <v>136.24365482233503</v>
      </c>
      <c r="M16" s="106">
        <f t="shared" si="5"/>
        <v>357</v>
      </c>
      <c r="N16" s="182">
        <v>577</v>
      </c>
      <c r="O16" s="182">
        <v>984</v>
      </c>
      <c r="P16" s="108">
        <f t="shared" si="6"/>
        <v>170.5372616984402</v>
      </c>
      <c r="Q16" s="19">
        <f t="shared" si="7"/>
        <v>407</v>
      </c>
      <c r="R16" s="182">
        <v>245</v>
      </c>
      <c r="S16" s="182">
        <v>237</v>
      </c>
      <c r="T16" s="108">
        <f t="shared" si="8"/>
        <v>96.73469387755102</v>
      </c>
      <c r="U16" s="106">
        <f t="shared" si="9"/>
        <v>-8</v>
      </c>
      <c r="V16" s="111">
        <v>5401</v>
      </c>
      <c r="W16" s="111">
        <v>5043</v>
      </c>
      <c r="X16" s="107">
        <f t="shared" si="10"/>
        <v>93.3715978522496</v>
      </c>
      <c r="Y16" s="106">
        <f t="shared" si="11"/>
        <v>-358</v>
      </c>
      <c r="Z16" s="111">
        <v>1099</v>
      </c>
      <c r="AA16" s="111">
        <v>969</v>
      </c>
      <c r="AB16" s="107">
        <f t="shared" si="12"/>
        <v>88.17106460418562</v>
      </c>
      <c r="AC16" s="106">
        <f t="shared" si="13"/>
        <v>-130</v>
      </c>
      <c r="AD16" s="111">
        <v>3049</v>
      </c>
      <c r="AE16" s="111">
        <v>2237</v>
      </c>
      <c r="AF16" s="107">
        <f t="shared" si="14"/>
        <v>73.36831748114136</v>
      </c>
      <c r="AG16" s="106">
        <f t="shared" si="15"/>
        <v>-812</v>
      </c>
      <c r="AH16" s="103">
        <v>458</v>
      </c>
      <c r="AI16" s="103">
        <v>431</v>
      </c>
      <c r="AJ16" s="108">
        <f t="shared" si="28"/>
        <v>94.10480349344978</v>
      </c>
      <c r="AK16" s="106">
        <f t="shared" si="16"/>
        <v>-27</v>
      </c>
      <c r="AL16" s="112">
        <v>213</v>
      </c>
      <c r="AM16" s="112">
        <v>222</v>
      </c>
      <c r="AN16" s="110">
        <f t="shared" si="27"/>
        <v>104.2</v>
      </c>
      <c r="AO16" s="109">
        <f t="shared" si="17"/>
        <v>9</v>
      </c>
      <c r="AP16" s="112">
        <v>1014</v>
      </c>
      <c r="AQ16" s="112">
        <v>1435</v>
      </c>
      <c r="AR16" s="108">
        <f t="shared" si="18"/>
        <v>141.5</v>
      </c>
      <c r="AS16" s="106">
        <f t="shared" si="19"/>
        <v>421</v>
      </c>
      <c r="AT16" s="182">
        <v>390</v>
      </c>
      <c r="AU16" s="182">
        <v>406</v>
      </c>
      <c r="AV16" s="108">
        <f t="shared" si="20"/>
        <v>104.10256410256412</v>
      </c>
      <c r="AW16" s="106">
        <f t="shared" si="21"/>
        <v>16</v>
      </c>
      <c r="AX16" s="182">
        <v>324</v>
      </c>
      <c r="AY16" s="182">
        <v>354</v>
      </c>
      <c r="AZ16" s="108">
        <f t="shared" si="22"/>
        <v>109.25925925925925</v>
      </c>
      <c r="BA16" s="106">
        <f t="shared" si="23"/>
        <v>30</v>
      </c>
      <c r="BB16" s="103">
        <v>1647</v>
      </c>
      <c r="BC16" s="103">
        <v>2156</v>
      </c>
      <c r="BD16" s="106">
        <f t="shared" si="24"/>
        <v>509</v>
      </c>
      <c r="BE16" s="112">
        <v>30</v>
      </c>
      <c r="BF16" s="112">
        <v>32</v>
      </c>
      <c r="BG16" s="108">
        <f t="shared" si="25"/>
        <v>106.7</v>
      </c>
      <c r="BH16" s="106">
        <f t="shared" si="26"/>
        <v>2</v>
      </c>
      <c r="BI16" s="21"/>
      <c r="BJ16" s="21"/>
      <c r="BK16" s="21"/>
      <c r="BL16" s="21"/>
      <c r="BM16" s="4"/>
      <c r="BN16" s="4"/>
    </row>
    <row r="17" spans="1:66" s="10" customFormat="1" ht="21.75" customHeight="1">
      <c r="A17" s="102" t="s">
        <v>72</v>
      </c>
      <c r="B17" s="182">
        <v>1348</v>
      </c>
      <c r="C17" s="182">
        <v>1238</v>
      </c>
      <c r="D17" s="107">
        <f t="shared" si="0"/>
        <v>91.83976261127597</v>
      </c>
      <c r="E17" s="106">
        <f t="shared" si="1"/>
        <v>-110</v>
      </c>
      <c r="F17" s="182">
        <v>875</v>
      </c>
      <c r="G17" s="182">
        <v>820</v>
      </c>
      <c r="H17" s="107">
        <f t="shared" si="2"/>
        <v>93.71428571428572</v>
      </c>
      <c r="I17" s="106">
        <f t="shared" si="3"/>
        <v>-55</v>
      </c>
      <c r="J17" s="103">
        <v>1501</v>
      </c>
      <c r="K17" s="103">
        <v>1838</v>
      </c>
      <c r="L17" s="107">
        <f t="shared" si="4"/>
        <v>122.45169886742171</v>
      </c>
      <c r="M17" s="106">
        <f t="shared" si="5"/>
        <v>337</v>
      </c>
      <c r="N17" s="182">
        <v>1088</v>
      </c>
      <c r="O17" s="182">
        <v>1446</v>
      </c>
      <c r="P17" s="108">
        <f t="shared" si="6"/>
        <v>132.90441176470588</v>
      </c>
      <c r="Q17" s="19">
        <f t="shared" si="7"/>
        <v>358</v>
      </c>
      <c r="R17" s="182">
        <v>340</v>
      </c>
      <c r="S17" s="182">
        <v>361</v>
      </c>
      <c r="T17" s="108">
        <f t="shared" si="8"/>
        <v>106.17647058823529</v>
      </c>
      <c r="U17" s="106">
        <f t="shared" si="9"/>
        <v>21</v>
      </c>
      <c r="V17" s="111">
        <v>3899</v>
      </c>
      <c r="W17" s="111">
        <v>5406</v>
      </c>
      <c r="X17" s="107">
        <f t="shared" si="10"/>
        <v>138.65093613747115</v>
      </c>
      <c r="Y17" s="106">
        <f t="shared" si="11"/>
        <v>1507</v>
      </c>
      <c r="Z17" s="111">
        <v>1292</v>
      </c>
      <c r="AA17" s="111">
        <v>1149</v>
      </c>
      <c r="AB17" s="107">
        <f t="shared" si="12"/>
        <v>88.93188854489165</v>
      </c>
      <c r="AC17" s="106">
        <f t="shared" si="13"/>
        <v>-143</v>
      </c>
      <c r="AD17" s="111">
        <v>1179</v>
      </c>
      <c r="AE17" s="111">
        <v>2220</v>
      </c>
      <c r="AF17" s="107">
        <f t="shared" si="14"/>
        <v>188.29516539440203</v>
      </c>
      <c r="AG17" s="106">
        <f t="shared" si="15"/>
        <v>1041</v>
      </c>
      <c r="AH17" s="103">
        <v>648</v>
      </c>
      <c r="AI17" s="103">
        <v>675</v>
      </c>
      <c r="AJ17" s="108">
        <f t="shared" si="28"/>
        <v>104.16666666666667</v>
      </c>
      <c r="AK17" s="106">
        <f t="shared" si="16"/>
        <v>27</v>
      </c>
      <c r="AL17" s="112">
        <v>427</v>
      </c>
      <c r="AM17" s="112">
        <v>457</v>
      </c>
      <c r="AN17" s="110">
        <f t="shared" si="27"/>
        <v>107</v>
      </c>
      <c r="AO17" s="109">
        <f t="shared" si="17"/>
        <v>30</v>
      </c>
      <c r="AP17" s="112">
        <v>1763</v>
      </c>
      <c r="AQ17" s="112">
        <v>2003</v>
      </c>
      <c r="AR17" s="108">
        <f t="shared" si="18"/>
        <v>113.6</v>
      </c>
      <c r="AS17" s="106">
        <f t="shared" si="19"/>
        <v>240</v>
      </c>
      <c r="AT17" s="182">
        <v>508</v>
      </c>
      <c r="AU17" s="182">
        <v>490</v>
      </c>
      <c r="AV17" s="108">
        <f t="shared" si="20"/>
        <v>96.45669291338582</v>
      </c>
      <c r="AW17" s="106">
        <f t="shared" si="21"/>
        <v>-18</v>
      </c>
      <c r="AX17" s="182">
        <v>427</v>
      </c>
      <c r="AY17" s="182">
        <v>430</v>
      </c>
      <c r="AZ17" s="108">
        <f t="shared" si="22"/>
        <v>100.70257611241217</v>
      </c>
      <c r="BA17" s="106">
        <f t="shared" si="23"/>
        <v>3</v>
      </c>
      <c r="BB17" s="103">
        <v>2112</v>
      </c>
      <c r="BC17" s="103">
        <v>2456</v>
      </c>
      <c r="BD17" s="106">
        <f t="shared" si="24"/>
        <v>344</v>
      </c>
      <c r="BE17" s="112">
        <v>125</v>
      </c>
      <c r="BF17" s="112">
        <v>127</v>
      </c>
      <c r="BG17" s="108">
        <f t="shared" si="25"/>
        <v>101.6</v>
      </c>
      <c r="BH17" s="106">
        <f t="shared" si="26"/>
        <v>2</v>
      </c>
      <c r="BI17" s="21"/>
      <c r="BJ17" s="21"/>
      <c r="BK17" s="21"/>
      <c r="BL17" s="21"/>
      <c r="BM17" s="4"/>
      <c r="BN17" s="4"/>
    </row>
    <row r="18" spans="1:66" s="10" customFormat="1" ht="21.75" customHeight="1">
      <c r="A18" s="102" t="s">
        <v>73</v>
      </c>
      <c r="B18" s="182">
        <v>2049</v>
      </c>
      <c r="C18" s="182">
        <v>1791</v>
      </c>
      <c r="D18" s="107">
        <f t="shared" si="0"/>
        <v>87.40849194729137</v>
      </c>
      <c r="E18" s="106">
        <f t="shared" si="1"/>
        <v>-258</v>
      </c>
      <c r="F18" s="182">
        <v>1316</v>
      </c>
      <c r="G18" s="182">
        <v>1221</v>
      </c>
      <c r="H18" s="107">
        <f t="shared" si="2"/>
        <v>92.78115501519757</v>
      </c>
      <c r="I18" s="106">
        <f t="shared" si="3"/>
        <v>-95</v>
      </c>
      <c r="J18" s="103">
        <v>1415</v>
      </c>
      <c r="K18" s="103">
        <v>1359</v>
      </c>
      <c r="L18" s="107">
        <f t="shared" si="4"/>
        <v>96.04240282685512</v>
      </c>
      <c r="M18" s="106">
        <f t="shared" si="5"/>
        <v>-56</v>
      </c>
      <c r="N18" s="182">
        <v>883</v>
      </c>
      <c r="O18" s="182">
        <v>823</v>
      </c>
      <c r="P18" s="108">
        <f t="shared" si="6"/>
        <v>93.20498301245753</v>
      </c>
      <c r="Q18" s="19">
        <f t="shared" si="7"/>
        <v>-60</v>
      </c>
      <c r="R18" s="182">
        <v>432</v>
      </c>
      <c r="S18" s="182">
        <v>593</v>
      </c>
      <c r="T18" s="108">
        <f t="shared" si="8"/>
        <v>137.2685185185185</v>
      </c>
      <c r="U18" s="106">
        <f t="shared" si="9"/>
        <v>161</v>
      </c>
      <c r="V18" s="111">
        <v>5470</v>
      </c>
      <c r="W18" s="111">
        <v>6650</v>
      </c>
      <c r="X18" s="107">
        <f t="shared" si="10"/>
        <v>121.57221206581352</v>
      </c>
      <c r="Y18" s="106">
        <f t="shared" si="11"/>
        <v>1180</v>
      </c>
      <c r="Z18" s="111">
        <v>1914</v>
      </c>
      <c r="AA18" s="111">
        <v>1677</v>
      </c>
      <c r="AB18" s="107">
        <f t="shared" si="12"/>
        <v>87.61755485893417</v>
      </c>
      <c r="AC18" s="106">
        <f t="shared" si="13"/>
        <v>-237</v>
      </c>
      <c r="AD18" s="111">
        <v>2530</v>
      </c>
      <c r="AE18" s="111">
        <v>3476</v>
      </c>
      <c r="AF18" s="107">
        <f t="shared" si="14"/>
        <v>137.3913043478261</v>
      </c>
      <c r="AG18" s="106">
        <f t="shared" si="15"/>
        <v>946</v>
      </c>
      <c r="AH18" s="103">
        <v>941</v>
      </c>
      <c r="AI18" s="103">
        <v>912</v>
      </c>
      <c r="AJ18" s="108">
        <f t="shared" si="28"/>
        <v>96.91817215727949</v>
      </c>
      <c r="AK18" s="106">
        <f t="shared" si="16"/>
        <v>-29</v>
      </c>
      <c r="AL18" s="112">
        <v>434</v>
      </c>
      <c r="AM18" s="112">
        <v>443</v>
      </c>
      <c r="AN18" s="110">
        <f t="shared" si="27"/>
        <v>102.1</v>
      </c>
      <c r="AO18" s="109">
        <f t="shared" si="17"/>
        <v>9</v>
      </c>
      <c r="AP18" s="112">
        <v>1520</v>
      </c>
      <c r="AQ18" s="112">
        <v>1719</v>
      </c>
      <c r="AR18" s="108">
        <f t="shared" si="18"/>
        <v>113.1</v>
      </c>
      <c r="AS18" s="106">
        <f t="shared" si="19"/>
        <v>199</v>
      </c>
      <c r="AT18" s="182">
        <v>730</v>
      </c>
      <c r="AU18" s="182">
        <v>801</v>
      </c>
      <c r="AV18" s="108">
        <f t="shared" si="20"/>
        <v>109.72602739726027</v>
      </c>
      <c r="AW18" s="106">
        <f t="shared" si="21"/>
        <v>71</v>
      </c>
      <c r="AX18" s="182">
        <v>660</v>
      </c>
      <c r="AY18" s="182">
        <v>716</v>
      </c>
      <c r="AZ18" s="108">
        <f t="shared" si="22"/>
        <v>108.4848484848485</v>
      </c>
      <c r="BA18" s="106">
        <f t="shared" si="23"/>
        <v>56</v>
      </c>
      <c r="BB18" s="103">
        <v>1381</v>
      </c>
      <c r="BC18" s="103">
        <v>1662</v>
      </c>
      <c r="BD18" s="106">
        <f t="shared" si="24"/>
        <v>281</v>
      </c>
      <c r="BE18" s="112">
        <v>95</v>
      </c>
      <c r="BF18" s="112">
        <v>267</v>
      </c>
      <c r="BG18" s="108">
        <f t="shared" si="25"/>
        <v>281.1</v>
      </c>
      <c r="BH18" s="106">
        <f t="shared" si="26"/>
        <v>172</v>
      </c>
      <c r="BI18" s="21"/>
      <c r="BJ18" s="21"/>
      <c r="BK18" s="21"/>
      <c r="BL18" s="21"/>
      <c r="BM18" s="4"/>
      <c r="BN18" s="4"/>
    </row>
    <row r="19" spans="1:66" s="10" customFormat="1" ht="21.75" customHeight="1">
      <c r="A19" s="102" t="s">
        <v>74</v>
      </c>
      <c r="B19" s="182">
        <v>2579</v>
      </c>
      <c r="C19" s="182">
        <v>2303</v>
      </c>
      <c r="D19" s="107">
        <f t="shared" si="0"/>
        <v>89.2981775882125</v>
      </c>
      <c r="E19" s="106">
        <f t="shared" si="1"/>
        <v>-276</v>
      </c>
      <c r="F19" s="182">
        <v>1503</v>
      </c>
      <c r="G19" s="182">
        <v>1178</v>
      </c>
      <c r="H19" s="107">
        <f t="shared" si="2"/>
        <v>78.37658017298736</v>
      </c>
      <c r="I19" s="106">
        <f t="shared" si="3"/>
        <v>-325</v>
      </c>
      <c r="J19" s="103">
        <v>1335</v>
      </c>
      <c r="K19" s="103">
        <v>1641</v>
      </c>
      <c r="L19" s="107">
        <f t="shared" si="4"/>
        <v>122.92134831460675</v>
      </c>
      <c r="M19" s="106">
        <f t="shared" si="5"/>
        <v>306</v>
      </c>
      <c r="N19" s="182">
        <v>910</v>
      </c>
      <c r="O19" s="182">
        <v>1210</v>
      </c>
      <c r="P19" s="108">
        <f t="shared" si="6"/>
        <v>132.96703296703296</v>
      </c>
      <c r="Q19" s="19">
        <f t="shared" si="7"/>
        <v>300</v>
      </c>
      <c r="R19" s="182">
        <v>187</v>
      </c>
      <c r="S19" s="182">
        <v>248</v>
      </c>
      <c r="T19" s="108">
        <f t="shared" si="8"/>
        <v>132.62032085561498</v>
      </c>
      <c r="U19" s="106">
        <f t="shared" si="9"/>
        <v>61</v>
      </c>
      <c r="V19" s="111">
        <v>4453</v>
      </c>
      <c r="W19" s="111">
        <v>6167</v>
      </c>
      <c r="X19" s="107">
        <f t="shared" si="10"/>
        <v>138.49090500785988</v>
      </c>
      <c r="Y19" s="106">
        <f t="shared" si="11"/>
        <v>1714</v>
      </c>
      <c r="Z19" s="111">
        <v>2372</v>
      </c>
      <c r="AA19" s="111">
        <v>2180</v>
      </c>
      <c r="AB19" s="107">
        <f t="shared" si="12"/>
        <v>91.90556492411467</v>
      </c>
      <c r="AC19" s="106">
        <f t="shared" si="13"/>
        <v>-192</v>
      </c>
      <c r="AD19" s="111">
        <v>1408</v>
      </c>
      <c r="AE19" s="111">
        <v>3272</v>
      </c>
      <c r="AF19" s="107">
        <f t="shared" si="14"/>
        <v>232.38636363636363</v>
      </c>
      <c r="AG19" s="106">
        <f t="shared" si="15"/>
        <v>1864</v>
      </c>
      <c r="AH19" s="103">
        <v>621</v>
      </c>
      <c r="AI19" s="103">
        <v>635</v>
      </c>
      <c r="AJ19" s="108">
        <f t="shared" si="28"/>
        <v>102.25442834138488</v>
      </c>
      <c r="AK19" s="106">
        <f t="shared" si="16"/>
        <v>14</v>
      </c>
      <c r="AL19" s="112">
        <v>431</v>
      </c>
      <c r="AM19" s="112">
        <v>433</v>
      </c>
      <c r="AN19" s="110">
        <f t="shared" si="27"/>
        <v>100.5</v>
      </c>
      <c r="AO19" s="109">
        <f t="shared" si="17"/>
        <v>2</v>
      </c>
      <c r="AP19" s="112">
        <v>1303</v>
      </c>
      <c r="AQ19" s="112">
        <v>1687</v>
      </c>
      <c r="AR19" s="108">
        <f t="shared" si="18"/>
        <v>129.5</v>
      </c>
      <c r="AS19" s="106">
        <f t="shared" si="19"/>
        <v>384</v>
      </c>
      <c r="AT19" s="182">
        <v>1184</v>
      </c>
      <c r="AU19" s="182">
        <v>750</v>
      </c>
      <c r="AV19" s="108">
        <f t="shared" si="20"/>
        <v>63.3445945945946</v>
      </c>
      <c r="AW19" s="106">
        <f t="shared" si="21"/>
        <v>-434</v>
      </c>
      <c r="AX19" s="182">
        <v>1061</v>
      </c>
      <c r="AY19" s="182">
        <v>674</v>
      </c>
      <c r="AZ19" s="108">
        <f t="shared" si="22"/>
        <v>63.524976437323275</v>
      </c>
      <c r="BA19" s="106">
        <f t="shared" si="23"/>
        <v>-387</v>
      </c>
      <c r="BB19" s="103">
        <v>1787</v>
      </c>
      <c r="BC19" s="103">
        <v>2300</v>
      </c>
      <c r="BD19" s="106">
        <f t="shared" si="24"/>
        <v>513</v>
      </c>
      <c r="BE19" s="112">
        <v>38</v>
      </c>
      <c r="BF19" s="112">
        <v>86</v>
      </c>
      <c r="BG19" s="108">
        <f t="shared" si="25"/>
        <v>226.3</v>
      </c>
      <c r="BH19" s="106">
        <f t="shared" si="26"/>
        <v>48</v>
      </c>
      <c r="BI19" s="21"/>
      <c r="BJ19" s="21"/>
      <c r="BK19" s="21"/>
      <c r="BL19" s="21"/>
      <c r="BM19" s="4"/>
      <c r="BN19" s="4"/>
    </row>
    <row r="20" spans="1:66" s="22" customFormat="1" ht="21.75" customHeight="1">
      <c r="A20" s="102" t="s">
        <v>75</v>
      </c>
      <c r="B20" s="182">
        <v>981</v>
      </c>
      <c r="C20" s="182">
        <v>696</v>
      </c>
      <c r="D20" s="107">
        <f t="shared" si="0"/>
        <v>70.9480122324159</v>
      </c>
      <c r="E20" s="106">
        <f t="shared" si="1"/>
        <v>-285</v>
      </c>
      <c r="F20" s="182">
        <v>546</v>
      </c>
      <c r="G20" s="182">
        <v>379</v>
      </c>
      <c r="H20" s="107">
        <f t="shared" si="2"/>
        <v>69.41391941391942</v>
      </c>
      <c r="I20" s="106">
        <f t="shared" si="3"/>
        <v>-167</v>
      </c>
      <c r="J20" s="103">
        <v>843</v>
      </c>
      <c r="K20" s="103">
        <v>1172</v>
      </c>
      <c r="L20" s="107">
        <f t="shared" si="4"/>
        <v>139.02728351126927</v>
      </c>
      <c r="M20" s="106">
        <f t="shared" si="5"/>
        <v>329</v>
      </c>
      <c r="N20" s="182">
        <v>515</v>
      </c>
      <c r="O20" s="182">
        <v>946</v>
      </c>
      <c r="P20" s="108">
        <f t="shared" si="6"/>
        <v>183.6893203883495</v>
      </c>
      <c r="Q20" s="19">
        <f t="shared" si="7"/>
        <v>431</v>
      </c>
      <c r="R20" s="182">
        <v>228</v>
      </c>
      <c r="S20" s="182">
        <v>187</v>
      </c>
      <c r="T20" s="108">
        <f t="shared" si="8"/>
        <v>82.01754385964912</v>
      </c>
      <c r="U20" s="106">
        <f t="shared" si="9"/>
        <v>-41</v>
      </c>
      <c r="V20" s="111">
        <v>2506</v>
      </c>
      <c r="W20" s="111">
        <v>3770</v>
      </c>
      <c r="X20" s="107">
        <f t="shared" si="10"/>
        <v>150.438946528332</v>
      </c>
      <c r="Y20" s="106">
        <f t="shared" si="11"/>
        <v>1264</v>
      </c>
      <c r="Z20" s="111">
        <v>947</v>
      </c>
      <c r="AA20" s="111">
        <v>667</v>
      </c>
      <c r="AB20" s="107">
        <f t="shared" si="12"/>
        <v>70.43294614572334</v>
      </c>
      <c r="AC20" s="106">
        <f t="shared" si="13"/>
        <v>-280</v>
      </c>
      <c r="AD20" s="111">
        <v>807</v>
      </c>
      <c r="AE20" s="111">
        <v>1764</v>
      </c>
      <c r="AF20" s="107">
        <f t="shared" si="14"/>
        <v>218.58736059479554</v>
      </c>
      <c r="AG20" s="106">
        <f t="shared" si="15"/>
        <v>957</v>
      </c>
      <c r="AH20" s="103">
        <v>394</v>
      </c>
      <c r="AI20" s="103">
        <v>437</v>
      </c>
      <c r="AJ20" s="108">
        <f t="shared" si="28"/>
        <v>110.91370558375635</v>
      </c>
      <c r="AK20" s="106">
        <f t="shared" si="16"/>
        <v>43</v>
      </c>
      <c r="AL20" s="112">
        <v>194</v>
      </c>
      <c r="AM20" s="112">
        <v>267</v>
      </c>
      <c r="AN20" s="110">
        <f t="shared" si="27"/>
        <v>137.6</v>
      </c>
      <c r="AO20" s="109">
        <f t="shared" si="17"/>
        <v>73</v>
      </c>
      <c r="AP20" s="112">
        <v>840</v>
      </c>
      <c r="AQ20" s="112">
        <v>1131</v>
      </c>
      <c r="AR20" s="108">
        <f t="shared" si="18"/>
        <v>134.6</v>
      </c>
      <c r="AS20" s="106">
        <f t="shared" si="19"/>
        <v>291</v>
      </c>
      <c r="AT20" s="182">
        <v>313</v>
      </c>
      <c r="AU20" s="182">
        <v>235</v>
      </c>
      <c r="AV20" s="108">
        <f t="shared" si="20"/>
        <v>75.07987220447284</v>
      </c>
      <c r="AW20" s="106">
        <f t="shared" si="21"/>
        <v>-78</v>
      </c>
      <c r="AX20" s="182">
        <v>249</v>
      </c>
      <c r="AY20" s="182">
        <v>192</v>
      </c>
      <c r="AZ20" s="108">
        <f t="shared" si="22"/>
        <v>77.10843373493977</v>
      </c>
      <c r="BA20" s="106">
        <f t="shared" si="23"/>
        <v>-57</v>
      </c>
      <c r="BB20" s="103">
        <v>1584</v>
      </c>
      <c r="BC20" s="103">
        <v>2064</v>
      </c>
      <c r="BD20" s="106">
        <f t="shared" si="24"/>
        <v>480</v>
      </c>
      <c r="BE20" s="112">
        <v>14</v>
      </c>
      <c r="BF20" s="112">
        <v>62</v>
      </c>
      <c r="BG20" s="108">
        <f t="shared" si="25"/>
        <v>442.9</v>
      </c>
      <c r="BH20" s="106">
        <f t="shared" si="26"/>
        <v>48</v>
      </c>
      <c r="BI20" s="21"/>
      <c r="BJ20" s="21"/>
      <c r="BK20" s="21"/>
      <c r="BL20" s="21"/>
      <c r="BM20" s="4"/>
      <c r="BN20" s="4"/>
    </row>
    <row r="21" spans="1:66" s="10" customFormat="1" ht="21.75" customHeight="1">
      <c r="A21" s="102" t="s">
        <v>76</v>
      </c>
      <c r="B21" s="182">
        <v>1535</v>
      </c>
      <c r="C21" s="182">
        <v>1174</v>
      </c>
      <c r="D21" s="107">
        <f t="shared" si="0"/>
        <v>76.48208469055375</v>
      </c>
      <c r="E21" s="106">
        <f t="shared" si="1"/>
        <v>-361</v>
      </c>
      <c r="F21" s="182">
        <v>942</v>
      </c>
      <c r="G21" s="182">
        <v>667</v>
      </c>
      <c r="H21" s="107">
        <f t="shared" si="2"/>
        <v>70.80679405520169</v>
      </c>
      <c r="I21" s="106">
        <f t="shared" si="3"/>
        <v>-275</v>
      </c>
      <c r="J21" s="103">
        <v>1678</v>
      </c>
      <c r="K21" s="103">
        <v>1863</v>
      </c>
      <c r="L21" s="107">
        <f t="shared" si="4"/>
        <v>111.02502979737783</v>
      </c>
      <c r="M21" s="106">
        <f t="shared" si="5"/>
        <v>185</v>
      </c>
      <c r="N21" s="182">
        <v>1125</v>
      </c>
      <c r="O21" s="182">
        <v>1375</v>
      </c>
      <c r="P21" s="108">
        <f t="shared" si="6"/>
        <v>122.22222222222223</v>
      </c>
      <c r="Q21" s="19">
        <f t="shared" si="7"/>
        <v>250</v>
      </c>
      <c r="R21" s="182">
        <v>268</v>
      </c>
      <c r="S21" s="182">
        <v>275</v>
      </c>
      <c r="T21" s="108">
        <f t="shared" si="8"/>
        <v>102.61194029850746</v>
      </c>
      <c r="U21" s="106">
        <f t="shared" si="9"/>
        <v>7</v>
      </c>
      <c r="V21" s="111">
        <v>4264</v>
      </c>
      <c r="W21" s="111">
        <v>5803</v>
      </c>
      <c r="X21" s="107">
        <f t="shared" si="10"/>
        <v>136.09287054409006</v>
      </c>
      <c r="Y21" s="106">
        <f t="shared" si="11"/>
        <v>1539</v>
      </c>
      <c r="Z21" s="111">
        <v>1452</v>
      </c>
      <c r="AA21" s="111">
        <v>1093</v>
      </c>
      <c r="AB21" s="107">
        <f t="shared" si="12"/>
        <v>75.27548209366391</v>
      </c>
      <c r="AC21" s="106">
        <f t="shared" si="13"/>
        <v>-359</v>
      </c>
      <c r="AD21" s="111">
        <v>1463</v>
      </c>
      <c r="AE21" s="111">
        <v>2747</v>
      </c>
      <c r="AF21" s="107">
        <f t="shared" si="14"/>
        <v>187.76486671223515</v>
      </c>
      <c r="AG21" s="106">
        <f t="shared" si="15"/>
        <v>1284</v>
      </c>
      <c r="AH21" s="103">
        <v>1080</v>
      </c>
      <c r="AI21" s="103">
        <v>1101</v>
      </c>
      <c r="AJ21" s="108">
        <f t="shared" si="28"/>
        <v>101.94444444444444</v>
      </c>
      <c r="AK21" s="106">
        <f t="shared" si="16"/>
        <v>21</v>
      </c>
      <c r="AL21" s="112">
        <v>456</v>
      </c>
      <c r="AM21" s="112">
        <v>466</v>
      </c>
      <c r="AN21" s="110">
        <f t="shared" si="27"/>
        <v>102.2</v>
      </c>
      <c r="AO21" s="109">
        <f t="shared" si="17"/>
        <v>10</v>
      </c>
      <c r="AP21" s="112">
        <v>1756</v>
      </c>
      <c r="AQ21" s="112">
        <v>1947</v>
      </c>
      <c r="AR21" s="108">
        <f t="shared" si="18"/>
        <v>110.9</v>
      </c>
      <c r="AS21" s="106">
        <f t="shared" si="19"/>
        <v>191</v>
      </c>
      <c r="AT21" s="182">
        <v>659</v>
      </c>
      <c r="AU21" s="182">
        <v>397</v>
      </c>
      <c r="AV21" s="108">
        <f t="shared" si="20"/>
        <v>60.24279210925645</v>
      </c>
      <c r="AW21" s="106">
        <f t="shared" si="21"/>
        <v>-262</v>
      </c>
      <c r="AX21" s="182">
        <v>556</v>
      </c>
      <c r="AY21" s="182">
        <v>367</v>
      </c>
      <c r="AZ21" s="108">
        <f t="shared" si="22"/>
        <v>66.00719424460432</v>
      </c>
      <c r="BA21" s="106">
        <f t="shared" si="23"/>
        <v>-189</v>
      </c>
      <c r="BB21" s="103">
        <v>1472</v>
      </c>
      <c r="BC21" s="103">
        <v>2076</v>
      </c>
      <c r="BD21" s="106">
        <f t="shared" si="24"/>
        <v>604</v>
      </c>
      <c r="BE21" s="112">
        <v>54</v>
      </c>
      <c r="BF21" s="112">
        <v>57</v>
      </c>
      <c r="BG21" s="108">
        <f t="shared" si="25"/>
        <v>105.6</v>
      </c>
      <c r="BH21" s="106">
        <f t="shared" si="26"/>
        <v>3</v>
      </c>
      <c r="BI21" s="21"/>
      <c r="BJ21" s="21"/>
      <c r="BK21" s="21"/>
      <c r="BL21" s="21"/>
      <c r="BM21" s="4"/>
      <c r="BN21" s="4"/>
    </row>
    <row r="22" spans="1:66" s="10" customFormat="1" ht="21.75" customHeight="1">
      <c r="A22" s="102" t="s">
        <v>77</v>
      </c>
      <c r="B22" s="182">
        <v>1245</v>
      </c>
      <c r="C22" s="182">
        <v>942</v>
      </c>
      <c r="D22" s="107">
        <f t="shared" si="0"/>
        <v>75.66265060240964</v>
      </c>
      <c r="E22" s="106">
        <f t="shared" si="1"/>
        <v>-303</v>
      </c>
      <c r="F22" s="182">
        <v>570</v>
      </c>
      <c r="G22" s="182">
        <v>538</v>
      </c>
      <c r="H22" s="107">
        <f t="shared" si="2"/>
        <v>94.38596491228071</v>
      </c>
      <c r="I22" s="106">
        <f t="shared" si="3"/>
        <v>-32</v>
      </c>
      <c r="J22" s="103">
        <v>751</v>
      </c>
      <c r="K22" s="103">
        <v>859</v>
      </c>
      <c r="L22" s="107">
        <f t="shared" si="4"/>
        <v>114.38082556591212</v>
      </c>
      <c r="M22" s="106">
        <f t="shared" si="5"/>
        <v>108</v>
      </c>
      <c r="N22" s="182">
        <v>491</v>
      </c>
      <c r="O22" s="182">
        <v>628</v>
      </c>
      <c r="P22" s="108">
        <f t="shared" si="6"/>
        <v>127.90224032586559</v>
      </c>
      <c r="Q22" s="19">
        <f t="shared" si="7"/>
        <v>137</v>
      </c>
      <c r="R22" s="182">
        <v>100</v>
      </c>
      <c r="S22" s="182">
        <v>123</v>
      </c>
      <c r="T22" s="108">
        <f t="shared" si="8"/>
        <v>123</v>
      </c>
      <c r="U22" s="106">
        <f t="shared" si="9"/>
        <v>23</v>
      </c>
      <c r="V22" s="111">
        <v>2781</v>
      </c>
      <c r="W22" s="111">
        <v>2118</v>
      </c>
      <c r="X22" s="107">
        <f t="shared" si="10"/>
        <v>76.1596548004315</v>
      </c>
      <c r="Y22" s="106">
        <f t="shared" si="11"/>
        <v>-663</v>
      </c>
      <c r="Z22" s="111">
        <v>1127</v>
      </c>
      <c r="AA22" s="111">
        <v>900</v>
      </c>
      <c r="AB22" s="107">
        <f t="shared" si="12"/>
        <v>79.85803016858918</v>
      </c>
      <c r="AC22" s="106">
        <f t="shared" si="13"/>
        <v>-227</v>
      </c>
      <c r="AD22" s="111">
        <v>1185</v>
      </c>
      <c r="AE22" s="111">
        <v>962</v>
      </c>
      <c r="AF22" s="107">
        <f>AE22/AD22*100</f>
        <v>81.18143459915612</v>
      </c>
      <c r="AG22" s="106">
        <f t="shared" si="15"/>
        <v>-223</v>
      </c>
      <c r="AH22" s="103">
        <v>503</v>
      </c>
      <c r="AI22" s="103">
        <v>349</v>
      </c>
      <c r="AJ22" s="108">
        <f t="shared" si="28"/>
        <v>69.38369781312127</v>
      </c>
      <c r="AK22" s="106">
        <f t="shared" si="16"/>
        <v>-154</v>
      </c>
      <c r="AL22" s="112">
        <v>215</v>
      </c>
      <c r="AM22" s="112">
        <v>225</v>
      </c>
      <c r="AN22" s="110">
        <f t="shared" si="27"/>
        <v>104.7</v>
      </c>
      <c r="AO22" s="109">
        <f t="shared" si="17"/>
        <v>10</v>
      </c>
      <c r="AP22" s="112">
        <v>765</v>
      </c>
      <c r="AQ22" s="112">
        <v>894</v>
      </c>
      <c r="AR22" s="108">
        <f t="shared" si="18"/>
        <v>116.9</v>
      </c>
      <c r="AS22" s="106">
        <f t="shared" si="19"/>
        <v>129</v>
      </c>
      <c r="AT22" s="182">
        <v>489</v>
      </c>
      <c r="AU22" s="182">
        <v>440</v>
      </c>
      <c r="AV22" s="108">
        <f t="shared" si="20"/>
        <v>89.97955010224949</v>
      </c>
      <c r="AW22" s="106">
        <f t="shared" si="21"/>
        <v>-49</v>
      </c>
      <c r="AX22" s="182">
        <v>404</v>
      </c>
      <c r="AY22" s="182">
        <v>398</v>
      </c>
      <c r="AZ22" s="108">
        <f t="shared" si="22"/>
        <v>98.51485148514851</v>
      </c>
      <c r="BA22" s="106">
        <f t="shared" si="23"/>
        <v>-6</v>
      </c>
      <c r="BB22" s="103">
        <v>1692</v>
      </c>
      <c r="BC22" s="103">
        <v>2192</v>
      </c>
      <c r="BD22" s="106">
        <f t="shared" si="24"/>
        <v>500</v>
      </c>
      <c r="BE22" s="112">
        <v>42</v>
      </c>
      <c r="BF22" s="112">
        <v>45</v>
      </c>
      <c r="BG22" s="108">
        <f t="shared" si="25"/>
        <v>107.1</v>
      </c>
      <c r="BH22" s="106">
        <f t="shared" si="26"/>
        <v>3</v>
      </c>
      <c r="BI22" s="21"/>
      <c r="BJ22" s="21"/>
      <c r="BK22" s="21"/>
      <c r="BL22" s="21"/>
      <c r="BM22" s="4"/>
      <c r="BN22" s="4"/>
    </row>
    <row r="23" spans="1:66" s="10" customFormat="1" ht="21.75" customHeight="1">
      <c r="A23" s="102" t="s">
        <v>78</v>
      </c>
      <c r="B23" s="182">
        <v>885</v>
      </c>
      <c r="C23" s="182">
        <v>797</v>
      </c>
      <c r="D23" s="107">
        <f t="shared" si="0"/>
        <v>90.05649717514125</v>
      </c>
      <c r="E23" s="106">
        <f t="shared" si="1"/>
        <v>-88</v>
      </c>
      <c r="F23" s="182">
        <v>422</v>
      </c>
      <c r="G23" s="182">
        <v>456</v>
      </c>
      <c r="H23" s="107">
        <f t="shared" si="2"/>
        <v>108.0568720379147</v>
      </c>
      <c r="I23" s="106">
        <f t="shared" si="3"/>
        <v>34</v>
      </c>
      <c r="J23" s="103">
        <v>1357</v>
      </c>
      <c r="K23" s="103">
        <v>1407</v>
      </c>
      <c r="L23" s="107">
        <f t="shared" si="4"/>
        <v>103.6845983787767</v>
      </c>
      <c r="M23" s="106">
        <f t="shared" si="5"/>
        <v>50</v>
      </c>
      <c r="N23" s="182">
        <v>1162</v>
      </c>
      <c r="O23" s="182">
        <v>1199</v>
      </c>
      <c r="P23" s="108">
        <f t="shared" si="6"/>
        <v>103.184165232358</v>
      </c>
      <c r="Q23" s="19">
        <f t="shared" si="7"/>
        <v>37</v>
      </c>
      <c r="R23" s="182">
        <v>105</v>
      </c>
      <c r="S23" s="182">
        <v>118</v>
      </c>
      <c r="T23" s="108">
        <f t="shared" si="8"/>
        <v>112.38095238095238</v>
      </c>
      <c r="U23" s="106">
        <f t="shared" si="9"/>
        <v>13</v>
      </c>
      <c r="V23" s="111">
        <v>2791</v>
      </c>
      <c r="W23" s="111">
        <v>4183</v>
      </c>
      <c r="X23" s="107">
        <f t="shared" si="10"/>
        <v>149.87459691866712</v>
      </c>
      <c r="Y23" s="106">
        <f t="shared" si="11"/>
        <v>1392</v>
      </c>
      <c r="Z23" s="111">
        <v>803</v>
      </c>
      <c r="AA23" s="111">
        <v>742</v>
      </c>
      <c r="AB23" s="107">
        <f t="shared" si="12"/>
        <v>92.40348692403487</v>
      </c>
      <c r="AC23" s="106">
        <f t="shared" si="13"/>
        <v>-61</v>
      </c>
      <c r="AD23" s="111">
        <v>1067</v>
      </c>
      <c r="AE23" s="111">
        <v>1984</v>
      </c>
      <c r="AF23" s="107">
        <f>AE23/AD23*100</f>
        <v>185.941893158388</v>
      </c>
      <c r="AG23" s="106">
        <f t="shared" si="15"/>
        <v>917</v>
      </c>
      <c r="AH23" s="103">
        <v>325</v>
      </c>
      <c r="AI23" s="103">
        <v>330</v>
      </c>
      <c r="AJ23" s="108">
        <f t="shared" si="28"/>
        <v>101.53846153846153</v>
      </c>
      <c r="AK23" s="106">
        <f t="shared" si="16"/>
        <v>5</v>
      </c>
      <c r="AL23" s="112">
        <v>345</v>
      </c>
      <c r="AM23" s="112">
        <v>319</v>
      </c>
      <c r="AN23" s="110">
        <f t="shared" si="27"/>
        <v>92.5</v>
      </c>
      <c r="AO23" s="109">
        <f t="shared" si="17"/>
        <v>-26</v>
      </c>
      <c r="AP23" s="112">
        <v>1336</v>
      </c>
      <c r="AQ23" s="112">
        <v>1422</v>
      </c>
      <c r="AR23" s="108">
        <f t="shared" si="18"/>
        <v>106.4</v>
      </c>
      <c r="AS23" s="106">
        <f t="shared" si="19"/>
        <v>86</v>
      </c>
      <c r="AT23" s="182">
        <v>350</v>
      </c>
      <c r="AU23" s="182">
        <v>276</v>
      </c>
      <c r="AV23" s="108">
        <f t="shared" si="20"/>
        <v>78.85714285714286</v>
      </c>
      <c r="AW23" s="106">
        <f t="shared" si="21"/>
        <v>-74</v>
      </c>
      <c r="AX23" s="182">
        <v>307</v>
      </c>
      <c r="AY23" s="182">
        <v>227</v>
      </c>
      <c r="AZ23" s="108">
        <f t="shared" si="22"/>
        <v>73.9413680781759</v>
      </c>
      <c r="BA23" s="106">
        <f t="shared" si="23"/>
        <v>-80</v>
      </c>
      <c r="BB23" s="103">
        <v>2040</v>
      </c>
      <c r="BC23" s="103">
        <v>2872</v>
      </c>
      <c r="BD23" s="106">
        <f t="shared" si="24"/>
        <v>832</v>
      </c>
      <c r="BE23" s="112">
        <v>11</v>
      </c>
      <c r="BF23" s="112">
        <v>29</v>
      </c>
      <c r="BG23" s="108">
        <f t="shared" si="25"/>
        <v>263.6</v>
      </c>
      <c r="BH23" s="106">
        <f t="shared" si="26"/>
        <v>18</v>
      </c>
      <c r="BI23" s="21"/>
      <c r="BJ23" s="21"/>
      <c r="BK23" s="21"/>
      <c r="BL23" s="21"/>
      <c r="BM23" s="4"/>
      <c r="BN23" s="4"/>
    </row>
    <row r="24" spans="1:66" s="10" customFormat="1" ht="21.75" customHeight="1">
      <c r="A24" s="102" t="s">
        <v>79</v>
      </c>
      <c r="B24" s="182">
        <v>884</v>
      </c>
      <c r="C24" s="182">
        <v>786</v>
      </c>
      <c r="D24" s="107">
        <f t="shared" si="0"/>
        <v>88.91402714932126</v>
      </c>
      <c r="E24" s="106">
        <f t="shared" si="1"/>
        <v>-98</v>
      </c>
      <c r="F24" s="182">
        <v>492</v>
      </c>
      <c r="G24" s="182">
        <v>491</v>
      </c>
      <c r="H24" s="107">
        <f t="shared" si="2"/>
        <v>99.79674796747967</v>
      </c>
      <c r="I24" s="106">
        <f t="shared" si="3"/>
        <v>-1</v>
      </c>
      <c r="J24" s="103">
        <v>575</v>
      </c>
      <c r="K24" s="103">
        <v>606</v>
      </c>
      <c r="L24" s="107">
        <f t="shared" si="4"/>
        <v>105.3913043478261</v>
      </c>
      <c r="M24" s="106">
        <f t="shared" si="5"/>
        <v>31</v>
      </c>
      <c r="N24" s="182">
        <v>425</v>
      </c>
      <c r="O24" s="182">
        <v>478</v>
      </c>
      <c r="P24" s="108">
        <f t="shared" si="6"/>
        <v>112.47058823529412</v>
      </c>
      <c r="Q24" s="19">
        <f t="shared" si="7"/>
        <v>53</v>
      </c>
      <c r="R24" s="182">
        <v>77</v>
      </c>
      <c r="S24" s="182">
        <v>118</v>
      </c>
      <c r="T24" s="108">
        <f t="shared" si="8"/>
        <v>153.24675324675326</v>
      </c>
      <c r="U24" s="106">
        <f t="shared" si="9"/>
        <v>41</v>
      </c>
      <c r="V24" s="111">
        <v>2733</v>
      </c>
      <c r="W24" s="111">
        <v>1944</v>
      </c>
      <c r="X24" s="107">
        <f t="shared" si="10"/>
        <v>71.13062568605928</v>
      </c>
      <c r="Y24" s="106">
        <f t="shared" si="11"/>
        <v>-789</v>
      </c>
      <c r="Z24" s="111">
        <v>829</v>
      </c>
      <c r="AA24" s="111">
        <v>729</v>
      </c>
      <c r="AB24" s="107">
        <f t="shared" si="12"/>
        <v>87.9372738238842</v>
      </c>
      <c r="AC24" s="106">
        <f t="shared" si="13"/>
        <v>-100</v>
      </c>
      <c r="AD24" s="111">
        <v>896</v>
      </c>
      <c r="AE24" s="111">
        <v>638</v>
      </c>
      <c r="AF24" s="107">
        <f>AE24/AD24*100</f>
        <v>71.20535714285714</v>
      </c>
      <c r="AG24" s="106">
        <f t="shared" si="15"/>
        <v>-258</v>
      </c>
      <c r="AH24" s="103">
        <v>496</v>
      </c>
      <c r="AI24" s="103">
        <v>300</v>
      </c>
      <c r="AJ24" s="108">
        <f t="shared" si="28"/>
        <v>60.483870967741936</v>
      </c>
      <c r="AK24" s="106">
        <f t="shared" si="16"/>
        <v>-196</v>
      </c>
      <c r="AL24" s="112">
        <v>167</v>
      </c>
      <c r="AM24" s="112">
        <v>128</v>
      </c>
      <c r="AN24" s="110">
        <f t="shared" si="27"/>
        <v>76.6</v>
      </c>
      <c r="AO24" s="109">
        <f t="shared" si="17"/>
        <v>-39</v>
      </c>
      <c r="AP24" s="112">
        <v>567</v>
      </c>
      <c r="AQ24" s="112">
        <v>605</v>
      </c>
      <c r="AR24" s="108">
        <f t="shared" si="18"/>
        <v>106.7</v>
      </c>
      <c r="AS24" s="106">
        <f t="shared" si="19"/>
        <v>38</v>
      </c>
      <c r="AT24" s="182">
        <v>383</v>
      </c>
      <c r="AU24" s="182">
        <v>397</v>
      </c>
      <c r="AV24" s="108">
        <f t="shared" si="20"/>
        <v>103.65535248041775</v>
      </c>
      <c r="AW24" s="106">
        <f t="shared" si="21"/>
        <v>14</v>
      </c>
      <c r="AX24" s="182">
        <v>356</v>
      </c>
      <c r="AY24" s="182">
        <v>380</v>
      </c>
      <c r="AZ24" s="108">
        <f t="shared" si="22"/>
        <v>106.74157303370787</v>
      </c>
      <c r="BA24" s="106">
        <f t="shared" si="23"/>
        <v>24</v>
      </c>
      <c r="BB24" s="103">
        <v>1689</v>
      </c>
      <c r="BC24" s="103">
        <v>1858</v>
      </c>
      <c r="BD24" s="106">
        <f t="shared" si="24"/>
        <v>169</v>
      </c>
      <c r="BE24" s="112">
        <v>7</v>
      </c>
      <c r="BF24" s="112">
        <v>6</v>
      </c>
      <c r="BG24" s="108">
        <f t="shared" si="25"/>
        <v>85.7</v>
      </c>
      <c r="BH24" s="106">
        <f t="shared" si="26"/>
        <v>-1</v>
      </c>
      <c r="BI24" s="21"/>
      <c r="BJ24" s="21"/>
      <c r="BK24" s="21"/>
      <c r="BL24" s="21"/>
      <c r="BM24" s="4"/>
      <c r="BN24" s="4"/>
    </row>
    <row r="25" spans="1:66" s="10" customFormat="1" ht="21.75" customHeight="1">
      <c r="A25" s="102" t="s">
        <v>80</v>
      </c>
      <c r="B25" s="182">
        <v>2127</v>
      </c>
      <c r="C25" s="182">
        <v>1490</v>
      </c>
      <c r="D25" s="107">
        <f t="shared" si="0"/>
        <v>70.05171603196992</v>
      </c>
      <c r="E25" s="106">
        <f t="shared" si="1"/>
        <v>-637</v>
      </c>
      <c r="F25" s="182">
        <v>1187</v>
      </c>
      <c r="G25" s="182">
        <v>956</v>
      </c>
      <c r="H25" s="107">
        <f t="shared" si="2"/>
        <v>80.53917438921651</v>
      </c>
      <c r="I25" s="106">
        <f t="shared" si="3"/>
        <v>-231</v>
      </c>
      <c r="J25" s="103">
        <v>2787</v>
      </c>
      <c r="K25" s="103">
        <v>2417</v>
      </c>
      <c r="L25" s="107">
        <f t="shared" si="4"/>
        <v>86.72407606745605</v>
      </c>
      <c r="M25" s="106">
        <f t="shared" si="5"/>
        <v>-370</v>
      </c>
      <c r="N25" s="182">
        <v>2187</v>
      </c>
      <c r="O25" s="182">
        <v>2012</v>
      </c>
      <c r="P25" s="108">
        <f t="shared" si="6"/>
        <v>91.9981710105167</v>
      </c>
      <c r="Q25" s="19">
        <f t="shared" si="7"/>
        <v>-175</v>
      </c>
      <c r="R25" s="182">
        <v>339</v>
      </c>
      <c r="S25" s="182">
        <v>294</v>
      </c>
      <c r="T25" s="108">
        <f t="shared" si="8"/>
        <v>86.72566371681415</v>
      </c>
      <c r="U25" s="106">
        <f t="shared" si="9"/>
        <v>-45</v>
      </c>
      <c r="V25" s="111">
        <v>7485</v>
      </c>
      <c r="W25" s="111">
        <v>7297</v>
      </c>
      <c r="X25" s="107">
        <f t="shared" si="10"/>
        <v>97.48830995323982</v>
      </c>
      <c r="Y25" s="106">
        <f t="shared" si="11"/>
        <v>-188</v>
      </c>
      <c r="Z25" s="111">
        <v>1938</v>
      </c>
      <c r="AA25" s="111">
        <v>1419</v>
      </c>
      <c r="AB25" s="107">
        <f t="shared" si="12"/>
        <v>73.21981424148606</v>
      </c>
      <c r="AC25" s="106">
        <f t="shared" si="13"/>
        <v>-519</v>
      </c>
      <c r="AD25" s="111">
        <v>2967</v>
      </c>
      <c r="AE25" s="111">
        <v>2991</v>
      </c>
      <c r="AF25" s="107">
        <f>AE25/AD25*100</f>
        <v>100.80889787664307</v>
      </c>
      <c r="AG25" s="106">
        <f t="shared" si="15"/>
        <v>24</v>
      </c>
      <c r="AH25" s="103">
        <v>190</v>
      </c>
      <c r="AI25" s="103">
        <v>313</v>
      </c>
      <c r="AJ25" s="108">
        <f t="shared" si="28"/>
        <v>164.73684210526315</v>
      </c>
      <c r="AK25" s="106">
        <f t="shared" si="16"/>
        <v>123</v>
      </c>
      <c r="AL25" s="112">
        <v>603</v>
      </c>
      <c r="AM25" s="112">
        <v>546</v>
      </c>
      <c r="AN25" s="110">
        <f t="shared" si="27"/>
        <v>90.5</v>
      </c>
      <c r="AO25" s="109">
        <f t="shared" si="17"/>
        <v>-57</v>
      </c>
      <c r="AP25" s="112">
        <v>3154</v>
      </c>
      <c r="AQ25" s="112">
        <v>2751</v>
      </c>
      <c r="AR25" s="108">
        <f t="shared" si="18"/>
        <v>87.2</v>
      </c>
      <c r="AS25" s="106">
        <f t="shared" si="19"/>
        <v>-403</v>
      </c>
      <c r="AT25" s="182">
        <v>628</v>
      </c>
      <c r="AU25" s="182">
        <v>499</v>
      </c>
      <c r="AV25" s="108">
        <f t="shared" si="20"/>
        <v>79.45859872611464</v>
      </c>
      <c r="AW25" s="106">
        <f t="shared" si="21"/>
        <v>-129</v>
      </c>
      <c r="AX25" s="182">
        <v>492</v>
      </c>
      <c r="AY25" s="182">
        <v>410</v>
      </c>
      <c r="AZ25" s="108">
        <f t="shared" si="22"/>
        <v>83.33333333333334</v>
      </c>
      <c r="BA25" s="106">
        <f t="shared" si="23"/>
        <v>-82</v>
      </c>
      <c r="BB25" s="103">
        <v>1840</v>
      </c>
      <c r="BC25" s="103">
        <v>2462</v>
      </c>
      <c r="BD25" s="106">
        <f t="shared" si="24"/>
        <v>622</v>
      </c>
      <c r="BE25" s="112">
        <v>323</v>
      </c>
      <c r="BF25" s="112">
        <v>205</v>
      </c>
      <c r="BG25" s="108">
        <f t="shared" si="25"/>
        <v>63.5</v>
      </c>
      <c r="BH25" s="106">
        <f t="shared" si="26"/>
        <v>-118</v>
      </c>
      <c r="BI25" s="21"/>
      <c r="BJ25" s="21"/>
      <c r="BK25" s="21"/>
      <c r="BL25" s="21"/>
      <c r="BM25" s="4"/>
      <c r="BN25" s="4"/>
    </row>
    <row r="26" spans="1:66" s="10" customFormat="1" ht="21.75" customHeight="1">
      <c r="A26" s="102" t="s">
        <v>81</v>
      </c>
      <c r="B26" s="182">
        <v>2668</v>
      </c>
      <c r="C26" s="182">
        <v>2524</v>
      </c>
      <c r="D26" s="107">
        <f t="shared" si="0"/>
        <v>94.60269865067467</v>
      </c>
      <c r="E26" s="106">
        <f t="shared" si="1"/>
        <v>-144</v>
      </c>
      <c r="F26" s="182">
        <v>1631</v>
      </c>
      <c r="G26" s="182">
        <v>1621</v>
      </c>
      <c r="H26" s="107">
        <f t="shared" si="2"/>
        <v>99.3868792152054</v>
      </c>
      <c r="I26" s="106">
        <f t="shared" si="3"/>
        <v>-10</v>
      </c>
      <c r="J26" s="103">
        <v>3079</v>
      </c>
      <c r="K26" s="103">
        <v>3846</v>
      </c>
      <c r="L26" s="107">
        <f t="shared" si="4"/>
        <v>124.910685287431</v>
      </c>
      <c r="M26" s="106">
        <f t="shared" si="5"/>
        <v>767</v>
      </c>
      <c r="N26" s="182">
        <v>2184</v>
      </c>
      <c r="O26" s="182">
        <v>2854</v>
      </c>
      <c r="P26" s="108">
        <f t="shared" si="6"/>
        <v>130.67765567765568</v>
      </c>
      <c r="Q26" s="19">
        <f t="shared" si="7"/>
        <v>670</v>
      </c>
      <c r="R26" s="182">
        <v>462</v>
      </c>
      <c r="S26" s="182">
        <v>652</v>
      </c>
      <c r="T26" s="108">
        <f t="shared" si="8"/>
        <v>141.12554112554113</v>
      </c>
      <c r="U26" s="106">
        <f t="shared" si="9"/>
        <v>190</v>
      </c>
      <c r="V26" s="111">
        <v>7142</v>
      </c>
      <c r="W26" s="111">
        <v>10839</v>
      </c>
      <c r="X26" s="107">
        <f t="shared" si="10"/>
        <v>151.76421170540465</v>
      </c>
      <c r="Y26" s="106">
        <f t="shared" si="11"/>
        <v>3697</v>
      </c>
      <c r="Z26" s="111">
        <v>2513</v>
      </c>
      <c r="AA26" s="111">
        <v>2458</v>
      </c>
      <c r="AB26" s="107">
        <f t="shared" si="12"/>
        <v>97.81138081973737</v>
      </c>
      <c r="AC26" s="106">
        <f t="shared" si="13"/>
        <v>-55</v>
      </c>
      <c r="AD26" s="111">
        <v>1898</v>
      </c>
      <c r="AE26" s="111">
        <v>4265</v>
      </c>
      <c r="AF26" s="107">
        <f>AE26/AD26*100</f>
        <v>224.71022128556376</v>
      </c>
      <c r="AG26" s="106">
        <f t="shared" si="15"/>
        <v>2367</v>
      </c>
      <c r="AH26" s="103">
        <v>517</v>
      </c>
      <c r="AI26" s="103">
        <v>522</v>
      </c>
      <c r="AJ26" s="108">
        <f t="shared" si="28"/>
        <v>100.96711798839459</v>
      </c>
      <c r="AK26" s="106">
        <f t="shared" si="16"/>
        <v>5</v>
      </c>
      <c r="AL26" s="112">
        <v>693</v>
      </c>
      <c r="AM26" s="112">
        <v>1008</v>
      </c>
      <c r="AN26" s="110">
        <f t="shared" si="27"/>
        <v>145.5</v>
      </c>
      <c r="AO26" s="109">
        <f t="shared" si="17"/>
        <v>315</v>
      </c>
      <c r="AP26" s="112">
        <v>3261</v>
      </c>
      <c r="AQ26" s="112">
        <v>4036</v>
      </c>
      <c r="AR26" s="108">
        <f t="shared" si="18"/>
        <v>123.8</v>
      </c>
      <c r="AS26" s="106">
        <f t="shared" si="19"/>
        <v>775</v>
      </c>
      <c r="AT26" s="182">
        <v>1028</v>
      </c>
      <c r="AU26" s="182">
        <v>968</v>
      </c>
      <c r="AV26" s="108">
        <f t="shared" si="20"/>
        <v>94.16342412451361</v>
      </c>
      <c r="AW26" s="106">
        <f t="shared" si="21"/>
        <v>-60</v>
      </c>
      <c r="AX26" s="182">
        <v>857</v>
      </c>
      <c r="AY26" s="182">
        <v>826</v>
      </c>
      <c r="AZ26" s="108">
        <f t="shared" si="22"/>
        <v>96.38273045507584</v>
      </c>
      <c r="BA26" s="106">
        <f t="shared" si="23"/>
        <v>-31</v>
      </c>
      <c r="BB26" s="103">
        <v>1742</v>
      </c>
      <c r="BC26" s="103">
        <v>2157</v>
      </c>
      <c r="BD26" s="106">
        <f t="shared" si="24"/>
        <v>415</v>
      </c>
      <c r="BE26" s="112">
        <v>207</v>
      </c>
      <c r="BF26" s="112">
        <v>241</v>
      </c>
      <c r="BG26" s="108">
        <f t="shared" si="25"/>
        <v>116.4</v>
      </c>
      <c r="BH26" s="106">
        <f t="shared" si="26"/>
        <v>34</v>
      </c>
      <c r="BI26" s="21"/>
      <c r="BJ26" s="21"/>
      <c r="BK26" s="21"/>
      <c r="BL26" s="21"/>
      <c r="BM26" s="4"/>
      <c r="BN26" s="4"/>
    </row>
    <row r="27" spans="5:63" s="23" customFormat="1" ht="15.75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AP27" s="25"/>
      <c r="AQ27" s="25"/>
      <c r="AR27" s="25"/>
      <c r="AS27" s="26"/>
      <c r="BA27" s="27"/>
      <c r="BB27" s="27"/>
      <c r="BC27" s="27"/>
      <c r="BJ27" s="21"/>
      <c r="BK27" s="21"/>
    </row>
    <row r="28" spans="5:55" s="23" customFormat="1" ht="12.7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AP28" s="25"/>
      <c r="AQ28" s="25"/>
      <c r="AR28" s="25"/>
      <c r="AS28" s="26"/>
      <c r="BA28" s="27"/>
      <c r="BB28" s="27"/>
      <c r="BC28" s="27"/>
    </row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</sheetData>
  <sheetProtection/>
  <mergeCells count="63">
    <mergeCell ref="B1:M1"/>
    <mergeCell ref="B2:M2"/>
    <mergeCell ref="BB6:BB7"/>
    <mergeCell ref="BC6:BC7"/>
    <mergeCell ref="BE6:BE7"/>
    <mergeCell ref="BF6:BF7"/>
    <mergeCell ref="AJ6:AK6"/>
    <mergeCell ref="AL6:AL7"/>
    <mergeCell ref="AM6:AM7"/>
    <mergeCell ref="AN6:AO6"/>
    <mergeCell ref="BG6:BH6"/>
    <mergeCell ref="AT6:AT7"/>
    <mergeCell ref="AU6:AU7"/>
    <mergeCell ref="AV6:AW6"/>
    <mergeCell ref="AX6:AX7"/>
    <mergeCell ref="AY6:AY7"/>
    <mergeCell ref="AZ6:BA6"/>
    <mergeCell ref="AP6:AQ6"/>
    <mergeCell ref="AR6:AS6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AL3:AO5"/>
    <mergeCell ref="AP3:AS5"/>
    <mergeCell ref="AT3:AW5"/>
    <mergeCell ref="AX3:BA5"/>
    <mergeCell ref="BB3:BD5"/>
    <mergeCell ref="BE3:BH5"/>
    <mergeCell ref="A3:A7"/>
    <mergeCell ref="B3:E5"/>
    <mergeCell ref="F3:I5"/>
    <mergeCell ref="J3:M5"/>
    <mergeCell ref="N3:Q5"/>
    <mergeCell ref="R3:U5"/>
    <mergeCell ref="G6:G7"/>
    <mergeCell ref="H6:I6"/>
    <mergeCell ref="J6:J7"/>
    <mergeCell ref="K6:K7"/>
    <mergeCell ref="B6:B7"/>
    <mergeCell ref="C6:C7"/>
    <mergeCell ref="D6:E6"/>
    <mergeCell ref="F6:F7"/>
    <mergeCell ref="BD6:BD7"/>
    <mergeCell ref="V3:Y5"/>
    <mergeCell ref="AH3:AK5"/>
    <mergeCell ref="Z3:AG3"/>
    <mergeCell ref="Z4:AC5"/>
    <mergeCell ref="AD4:AG5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 1</cp:lastModifiedBy>
  <cp:lastPrinted>2018-08-13T10:43:07Z</cp:lastPrinted>
  <dcterms:created xsi:type="dcterms:W3CDTF">2017-11-17T08:56:41Z</dcterms:created>
  <dcterms:modified xsi:type="dcterms:W3CDTF">2018-09-14T11:42:12Z</dcterms:modified>
  <cp:category/>
  <cp:version/>
  <cp:contentType/>
  <cp:contentStatus/>
</cp:coreProperties>
</file>